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is_pc\Downloads\"/>
    </mc:Choice>
  </mc:AlternateContent>
  <bookViews>
    <workbookView xWindow="-105" yWindow="-105" windowWidth="23250" windowHeight="12570" tabRatio="971" activeTab="2"/>
  </bookViews>
  <sheets>
    <sheet name="หลักเกณฑ์และวิธีการจัดสรร" sheetId="21" r:id="rId1"/>
    <sheet name="วงเงินเขต" sheetId="22" r:id="rId2"/>
    <sheet name="พ.ต.ส. เขตสุขภาพที่ 8" sheetId="30" r:id="rId3"/>
  </sheets>
  <externalReferences>
    <externalReference r:id="rId4"/>
  </externalReferences>
  <definedNames>
    <definedName name="_xlnm._FilterDatabase" localSheetId="2" hidden="1">'พ.ต.ส. เขตสุขภาพที่ 8'!$A$13:$K$28</definedName>
    <definedName name="_xlnm.Print_Titles" localSheetId="2">'พ.ต.ส. เขตสุขภาพที่ 8'!$1:$13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" i="30" l="1"/>
  <c r="D8" i="30" s="1"/>
  <c r="G28" i="30" l="1"/>
  <c r="A28" i="30"/>
  <c r="G27" i="30"/>
  <c r="G26" i="30"/>
  <c r="A26" i="30"/>
  <c r="G25" i="30"/>
  <c r="A25" i="30"/>
  <c r="G24" i="30"/>
  <c r="A24" i="30"/>
  <c r="G23" i="30"/>
  <c r="A23" i="30"/>
  <c r="G22" i="30"/>
  <c r="A22" i="30"/>
  <c r="G21" i="30"/>
  <c r="A21" i="30"/>
  <c r="G20" i="30"/>
  <c r="A20" i="30"/>
  <c r="G19" i="30"/>
  <c r="A19" i="30"/>
  <c r="G18" i="30"/>
  <c r="A18" i="30"/>
  <c r="G17" i="30"/>
  <c r="A17" i="30"/>
  <c r="G16" i="30"/>
  <c r="A16" i="30"/>
  <c r="G15" i="30"/>
  <c r="A15" i="30"/>
  <c r="G14" i="30"/>
  <c r="A14" i="30"/>
  <c r="G13" i="30"/>
  <c r="H13" i="30"/>
  <c r="F13" i="30"/>
  <c r="E13" i="30"/>
  <c r="D13" i="30"/>
  <c r="D16" i="22"/>
  <c r="E16" i="22"/>
  <c r="C15" i="22"/>
  <c r="C16" i="22" s="1"/>
  <c r="I27" i="30" l="1"/>
  <c r="J27" i="30" s="1"/>
  <c r="K27" i="30" s="1"/>
  <c r="I15" i="30"/>
  <c r="J15" i="30" s="1"/>
  <c r="K15" i="30" s="1"/>
  <c r="I22" i="30"/>
  <c r="J22" i="30" s="1"/>
  <c r="K22" i="30" s="1"/>
  <c r="I16" i="30"/>
  <c r="I14" i="30"/>
  <c r="I17" i="30"/>
  <c r="I18" i="30"/>
  <c r="I20" i="30"/>
  <c r="I28" i="30"/>
  <c r="I25" i="30"/>
  <c r="J25" i="30" s="1"/>
  <c r="K25" i="30" s="1"/>
  <c r="I26" i="30"/>
  <c r="J26" i="30" s="1"/>
  <c r="K26" i="30" s="1"/>
  <c r="I21" i="30"/>
  <c r="I24" i="30"/>
  <c r="I19" i="30"/>
  <c r="I23" i="30"/>
  <c r="J17" i="30" l="1"/>
  <c r="K17" i="30" s="1"/>
  <c r="J23" i="30"/>
  <c r="K23" i="30" s="1"/>
  <c r="J21" i="30"/>
  <c r="K21" i="30" s="1"/>
  <c r="J14" i="30"/>
  <c r="K14" i="30" s="1"/>
  <c r="J28" i="30"/>
  <c r="K28" i="30" s="1"/>
  <c r="J24" i="30"/>
  <c r="K24" i="30" s="1"/>
  <c r="J19" i="30"/>
  <c r="K19" i="30" s="1"/>
  <c r="J20" i="30"/>
  <c r="K20" i="30" s="1"/>
  <c r="J18" i="30"/>
  <c r="K18" i="30" s="1"/>
  <c r="J16" i="30"/>
  <c r="K16" i="30" s="1"/>
  <c r="I13" i="30"/>
  <c r="K13" i="30" l="1"/>
  <c r="J13" i="30"/>
  <c r="J9" i="30" s="1"/>
</calcChain>
</file>

<file path=xl/comments1.xml><?xml version="1.0" encoding="utf-8"?>
<comments xmlns="http://schemas.openxmlformats.org/spreadsheetml/2006/main">
  <authors>
    <author>Admin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ข้อมูลจากการสำรวจ  
ณ 17 พค.</t>
        </r>
      </text>
    </comment>
  </commentList>
</comments>
</file>

<file path=xl/connections.xml><?xml version="1.0" encoding="utf-8"?>
<connections xmlns="http://schemas.openxmlformats.org/spreadsheetml/2006/main">
  <connection id="1" keepAlive="1" name="คิวรี - Table1" description="การเชื่อมต่อกับแบบสอบถาม 'Table1' ในสมุดงาน" type="5" refreshedVersion="6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<sst xmlns="http://schemas.openxmlformats.org/spreadsheetml/2006/main" count="71" uniqueCount="70">
  <si>
    <t>รหัสหน่วยงาน 5 หลัก</t>
  </si>
  <si>
    <t>ชื่อหน่วยงาน</t>
  </si>
  <si>
    <t>สสจ.บึงกาฬ</t>
  </si>
  <si>
    <t>รพ.บึงกาฬ</t>
  </si>
  <si>
    <t>สสจ.หนองบัวลำภู</t>
  </si>
  <si>
    <t>รพ.หนองบัวลำภู</t>
  </si>
  <si>
    <t>สสจ.อุดรธานี</t>
  </si>
  <si>
    <t>รพ.อุดรธานี</t>
  </si>
  <si>
    <t>วพบ.อุดรธานี</t>
  </si>
  <si>
    <t>สสจ.เลย</t>
  </si>
  <si>
    <t>รพ.เลย</t>
  </si>
  <si>
    <t>สสจ.หนองคาย</t>
  </si>
  <si>
    <t>รพ.หนองคาย</t>
  </si>
  <si>
    <t>สสจ.สกลนคร</t>
  </si>
  <si>
    <t>รพ.สกลนคร</t>
  </si>
  <si>
    <t>สสจ.นครพนม</t>
  </si>
  <si>
    <t>รพ.นครพนม</t>
  </si>
  <si>
    <t>[1]</t>
  </si>
  <si>
    <t>[2]</t>
  </si>
  <si>
    <t>[3]</t>
  </si>
  <si>
    <t>[5]</t>
  </si>
  <si>
    <t>งบประมาณที่ได้รับจัดสรรงวด 1 ปี 62</t>
  </si>
  <si>
    <t>งบประมาณที่ได้รับจัดสรรงวด 2 ปี 62</t>
  </si>
  <si>
    <t>งบประมาณที่ได้รับจัดสรรงวด 3 ปี 62 (ขอเบิกย้อนหลัง)</t>
  </si>
  <si>
    <t>งบประมาณที่ได้รับจัดสรรไปแล้ว 3 งวด</t>
  </si>
  <si>
    <t>รวมได้รับจัดสรรปี 62 ทั้งหมด</t>
  </si>
  <si>
    <t>ตารางประมาณการจัดสรร พ.ต.ส. งวดที่ 4 ปี 62</t>
  </si>
  <si>
    <t>สัดส่วนในการจัดสรร</t>
  </si>
  <si>
    <t>[4]=[1]+[2]+[3]</t>
  </si>
  <si>
    <t>หลักเกณฑ์การจัดสรร</t>
  </si>
  <si>
    <t>1. ระเบียบ ก.พ. ว่าด้วยเงินเพิ่มเติมสำหรับตำแหน่งที่มีเหตุพิเศษของข้าราชการพลเรือน พ.ศ. 2552</t>
  </si>
  <si>
    <t xml:space="preserve">   และประกาศ ก.พ. เรื่องกำหนดตำแหน่งและเงินเพิ่มสำหรับตำแหน่งที่มีเหตุพิเศษของข้าราชการพลเรือน (ฉบับที่ 3) พ.ศ. 2560</t>
  </si>
  <si>
    <t>2. ระเบียบกระทรวงการคลังว่าด้วยการเบิกจ่ายค่าตอบแทนเบี้ยเลี้ยงเหมาจ่าย สำหรับกำลังคนด้านสาธารณสุขที่ปฏิบัติงานในพื้นที่พิเศษ พ.ศ. 2548</t>
  </si>
  <si>
    <t>2. นำข้อมูลมาทอนส่วนตามงบประมาณได้รับจัดสรรในปีงบประมาณนั้นๆ</t>
  </si>
  <si>
    <t>เขต</t>
  </si>
  <si>
    <t xml:space="preserve">1. ใช้ข้อมูลข้าราชการที่มีสิทธิ์เบิกตามระเบียบ ก.พ. และระเบียบกระทรวงการคลัง โดยแยกกลุ่มและอัตราตามระเบียบดังกล่าว </t>
  </si>
  <si>
    <t xml:space="preserve">    เปรียบเทียบกับการสำรวจไปยังหน่วยงานในสังกัดสำนักงานปลัดกระทรวงสาธารณสุข</t>
  </si>
  <si>
    <t>วิธีการประมาณการจัดสรร</t>
  </si>
  <si>
    <t>งบประมาณที่ได้รับ ปี 61</t>
  </si>
  <si>
    <t>งบประมาณที่ได้รับ ปี 62</t>
  </si>
  <si>
    <t xml:space="preserve">ยอดจัดสรรงวด 1 ปี 62 (ทั้งประเทศ) </t>
  </si>
  <si>
    <t xml:space="preserve">ยอดจัดสรรงวด 2 ปี 62 (ทั้งประเทศ) </t>
  </si>
  <si>
    <t>ยอดจัดสรรงวด 3 ปี 62 (ทั้งประเทศ)</t>
  </si>
  <si>
    <t>รวมยอดจัดสรรรวมทั้ง 3 งวด</t>
  </si>
  <si>
    <t>คงเหลือสำหรับจัดสรรงวด 4</t>
  </si>
  <si>
    <t>ประมาณการจัดสรร งวดที่ 4 ปี 62</t>
  </si>
  <si>
    <t>คำอธิบาย Sheet</t>
  </si>
  <si>
    <r>
      <t xml:space="preserve">เขต </t>
    </r>
    <r>
      <rPr>
        <b/>
        <sz val="11"/>
        <color rgb="FF0070C0"/>
        <rFont val="Tahoma"/>
        <family val="2"/>
        <scheme val="minor"/>
      </rPr>
      <t>หมายถึง</t>
    </r>
    <r>
      <rPr>
        <sz val="11"/>
        <color theme="1"/>
        <rFont val="Tahoma"/>
        <family val="2"/>
        <charset val="222"/>
        <scheme val="minor"/>
      </rPr>
      <t xml:space="preserve"> เขตสุขภาพ</t>
    </r>
  </si>
  <si>
    <r>
      <t xml:space="preserve">รหัสหน่วยงาน 5 หลัก </t>
    </r>
    <r>
      <rPr>
        <b/>
        <sz val="11"/>
        <color rgb="FF0070C0"/>
        <rFont val="Tahoma"/>
        <family val="2"/>
        <scheme val="minor"/>
      </rPr>
      <t>หมายถึง</t>
    </r>
    <r>
      <rPr>
        <sz val="11"/>
        <color theme="1"/>
        <rFont val="Tahoma"/>
        <family val="2"/>
        <charset val="222"/>
        <scheme val="minor"/>
      </rPr>
      <t xml:space="preserve"> รหัสหน่วยงานตามที่กองบริหารทรัพยากรบุคคล</t>
    </r>
  </si>
  <si>
    <r>
      <t>ชื่อหน่วยงาน</t>
    </r>
    <r>
      <rPr>
        <sz val="11"/>
        <color rgb="FF0070C0"/>
        <rFont val="Tahoma"/>
        <family val="2"/>
        <scheme val="minor"/>
      </rPr>
      <t xml:space="preserve"> </t>
    </r>
    <r>
      <rPr>
        <b/>
        <sz val="11"/>
        <color rgb="FF0070C0"/>
        <rFont val="Tahoma"/>
        <family val="2"/>
        <scheme val="minor"/>
      </rPr>
      <t>หมายถึง</t>
    </r>
    <r>
      <rPr>
        <sz val="11"/>
        <color theme="1"/>
        <rFont val="Tahoma"/>
        <family val="2"/>
        <charset val="222"/>
        <scheme val="minor"/>
      </rPr>
      <t xml:space="preserve"> ชื่อเรียกหน่วยงาน</t>
    </r>
  </si>
  <si>
    <r>
      <t xml:space="preserve">งบประมาณที่ได้รับจัดสรรงวด 1 ปี 62 </t>
    </r>
    <r>
      <rPr>
        <b/>
        <sz val="11"/>
        <color rgb="FF0070C0"/>
        <rFont val="Tahoma"/>
        <family val="2"/>
        <scheme val="minor"/>
      </rPr>
      <t>หมายถึง</t>
    </r>
    <r>
      <rPr>
        <sz val="11"/>
        <color theme="1"/>
        <rFont val="Tahoma"/>
        <family val="2"/>
        <charset val="222"/>
        <scheme val="minor"/>
      </rPr>
      <t xml:space="preserve"> ยอดที่หน่วยงานแต่ละหน่วยได้รับจัดสรรในงวดที่ 1 ปี 62</t>
    </r>
  </si>
  <si>
    <r>
      <t xml:space="preserve">งบประมาณที่ได้รับจัดสรรงวด 2 ปี 62 </t>
    </r>
    <r>
      <rPr>
        <b/>
        <sz val="11"/>
        <color rgb="FF0070C0"/>
        <rFont val="Tahoma"/>
        <family val="2"/>
        <scheme val="minor"/>
      </rPr>
      <t>หมายถึง</t>
    </r>
    <r>
      <rPr>
        <sz val="11"/>
        <color theme="1"/>
        <rFont val="Tahoma"/>
        <family val="2"/>
        <charset val="222"/>
        <scheme val="minor"/>
      </rPr>
      <t xml:space="preserve"> ยอดที่หน่วยงานแต่ละหน่วยได้รับจัดสรรในงวดที่ 2 ปี 62</t>
    </r>
  </si>
  <si>
    <r>
      <t xml:space="preserve">งบประมาณที่ได้รับจัดสรรงวด 3 ปี 62 (ขอเบิกย้อนหลัง) </t>
    </r>
    <r>
      <rPr>
        <b/>
        <sz val="11"/>
        <color rgb="FF0070C0"/>
        <rFont val="Tahoma"/>
        <family val="2"/>
        <scheme val="minor"/>
      </rPr>
      <t>หมายถึง</t>
    </r>
    <r>
      <rPr>
        <sz val="11"/>
        <color theme="1"/>
        <rFont val="Tahoma"/>
        <family val="2"/>
        <charset val="222"/>
        <scheme val="minor"/>
      </rPr>
      <t xml:space="preserve"> ยอดที่หน่วยงานแต่ละหน่วยได้รับจัดสรรในงวดที่ 3 ปี 62</t>
    </r>
  </si>
  <si>
    <r>
      <t xml:space="preserve">งบประมาณที่ได้รับจัดสรรไปแล้ว 3 งวด </t>
    </r>
    <r>
      <rPr>
        <b/>
        <sz val="11"/>
        <color rgb="FF0070C0"/>
        <rFont val="Tahoma"/>
        <family val="2"/>
        <scheme val="minor"/>
      </rPr>
      <t>หมายถึง</t>
    </r>
    <r>
      <rPr>
        <sz val="11"/>
        <color theme="1"/>
        <rFont val="Tahoma"/>
        <family val="2"/>
        <charset val="222"/>
        <scheme val="minor"/>
      </rPr>
      <t xml:space="preserve"> ยอดที่หน่วยงานแต่ละหน่วยได้รับจัดสรรในปี 62 ทั้ง 3 งวด</t>
    </r>
  </si>
  <si>
    <r>
      <t xml:space="preserve">งบประมาณที่ต้องการเพิ่ม </t>
    </r>
    <r>
      <rPr>
        <b/>
        <sz val="11"/>
        <color rgb="FF0070C0"/>
        <rFont val="Tahoma"/>
        <family val="2"/>
        <scheme val="minor"/>
      </rPr>
      <t>หมายถึง</t>
    </r>
    <r>
      <rPr>
        <sz val="11"/>
        <color theme="1"/>
        <rFont val="Tahoma"/>
        <family val="2"/>
        <charset val="222"/>
        <scheme val="minor"/>
      </rPr>
      <t xml:space="preserve"> งบประมาณที่หน่วยงานแต่ละหน่วยที่ต้องการขอรับสนับสนุนเพิ่ม </t>
    </r>
    <r>
      <rPr>
        <b/>
        <sz val="11"/>
        <color rgb="FFFF0000"/>
        <rFont val="Tahoma"/>
        <family val="2"/>
        <scheme val="minor"/>
      </rPr>
      <t>***โดยหน่วยงานสามารถปรับข้อมูลในช่องนี้ได้</t>
    </r>
  </si>
  <si>
    <r>
      <t xml:space="preserve">สัดส่วนในการจัดสรร </t>
    </r>
    <r>
      <rPr>
        <b/>
        <sz val="11"/>
        <color rgb="FF0070C0"/>
        <rFont val="Tahoma"/>
        <family val="2"/>
        <scheme val="minor"/>
      </rPr>
      <t>หมายถึง</t>
    </r>
    <r>
      <rPr>
        <sz val="11"/>
        <color theme="1"/>
        <rFont val="Tahoma"/>
        <family val="2"/>
        <charset val="222"/>
        <scheme val="minor"/>
      </rPr>
      <t xml:space="preserve"> ยอดประมาณการความต้องการของแต่หน่วยงานหารด้วยยอดประมาณการความต้องการของทั้งประเทศ</t>
    </r>
  </si>
  <si>
    <r>
      <t xml:space="preserve">ประมาณการจัดสรร งวดที่ 4 ปี 62 </t>
    </r>
    <r>
      <rPr>
        <b/>
        <sz val="11"/>
        <color rgb="FF0070C0"/>
        <rFont val="Tahoma"/>
        <family val="2"/>
        <scheme val="minor"/>
      </rPr>
      <t>หมายถึง</t>
    </r>
    <r>
      <rPr>
        <sz val="11"/>
        <color theme="1"/>
        <rFont val="Tahoma"/>
        <family val="2"/>
        <charset val="222"/>
        <scheme val="minor"/>
      </rPr>
      <t xml:space="preserve"> ยอดประมาณการที่หน่วยงานจะได้รับในงวดที่ 4 ปี 62</t>
    </r>
  </si>
  <si>
    <r>
      <t xml:space="preserve">รวมได้รับจัดสรรปี 62 ทั้งหมด </t>
    </r>
    <r>
      <rPr>
        <b/>
        <sz val="11"/>
        <color rgb="FF0070C0"/>
        <rFont val="Tahoma"/>
        <family val="2"/>
        <scheme val="minor"/>
      </rPr>
      <t>หมายถึง</t>
    </r>
    <r>
      <rPr>
        <sz val="11"/>
        <color theme="1"/>
        <rFont val="Tahoma"/>
        <family val="2"/>
        <charset val="222"/>
        <scheme val="minor"/>
      </rPr>
      <t xml:space="preserve"> งบประมาณที่หน่วยงานได้รับทั้งปี 62</t>
    </r>
  </si>
  <si>
    <t>[8]=[4]+[7]</t>
  </si>
  <si>
    <t>กรุณาส่งกลับมายังเขตสุขภาพ ภายในวันที่ 9 สิงหาคม 2562</t>
  </si>
  <si>
    <t>ผลรวมทั้งหมด</t>
  </si>
  <si>
    <t>ส่วนกลาง</t>
  </si>
  <si>
    <t>เขตสุขภาพ</t>
  </si>
  <si>
    <t>วงเงินเขต</t>
  </si>
  <si>
    <t>พ.ต.ส.</t>
  </si>
  <si>
    <t>เบี้ยเลี้ยงเหมาจ่าย (3จังหวัดชายแดนใต้) ปี 48</t>
  </si>
  <si>
    <t>งบประมาณที่ต้องการเพิ่ม พ.ต.ส.</t>
  </si>
  <si>
    <t xml:space="preserve">[6]=[5]/งบประมาณที่ต้องการเพิ่ม </t>
  </si>
  <si>
    <t>[7]=[6]*วงเงินเขต</t>
  </si>
  <si>
    <t>ช่องนี้จะต้องเท่ากับ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</si>
</sst>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00000"/>
    <numFmt numFmtId="189" formatCode="_-* #,##0.00000_-;\-* #,##0.000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name val="Tahoma"/>
      <family val="2"/>
      <scheme val="minor"/>
    </font>
    <font>
      <u/>
      <sz val="14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4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4"/>
      <color theme="1"/>
      <name val="Tahoma"/>
      <family val="2"/>
      <scheme val="minor"/>
    </font>
    <font>
      <b/>
      <sz val="11"/>
      <color rgb="FF0070C0"/>
      <name val="Tahoma"/>
      <family val="2"/>
      <scheme val="minor"/>
    </font>
    <font>
      <sz val="11"/>
      <color rgb="FF0070C0"/>
      <name val="Tahoma"/>
      <family val="2"/>
      <scheme val="minor"/>
    </font>
    <font>
      <b/>
      <sz val="11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4"/>
      <color rgb="FFFF0000"/>
      <name val="Tahoma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43" fontId="0" fillId="0" borderId="0" xfId="1" applyFont="1"/>
    <xf numFmtId="0" fontId="5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4" fillId="2" borderId="0" xfId="0" applyFont="1" applyFill="1"/>
    <xf numFmtId="0" fontId="9" fillId="2" borderId="0" xfId="0" applyFont="1" applyFill="1"/>
    <xf numFmtId="0" fontId="0" fillId="0" borderId="0" xfId="0" applyAlignment="1">
      <alignment vertical="center"/>
    </xf>
    <xf numFmtId="0" fontId="14" fillId="0" borderId="0" xfId="0" applyFont="1"/>
    <xf numFmtId="187" fontId="0" fillId="0" borderId="0" xfId="0" applyNumberFormat="1"/>
    <xf numFmtId="0" fontId="1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43" fontId="0" fillId="0" borderId="1" xfId="1" applyFont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187" fontId="0" fillId="0" borderId="0" xfId="0" applyNumberFormat="1" applyAlignment="1">
      <alignment horizontal="right" vertical="center"/>
    </xf>
    <xf numFmtId="0" fontId="0" fillId="7" borderId="1" xfId="0" applyFill="1" applyBorder="1" applyAlignment="1">
      <alignment horizontal="right" vertical="center"/>
    </xf>
    <xf numFmtId="43" fontId="0" fillId="7" borderId="1" xfId="0" applyNumberFormat="1" applyFill="1" applyBorder="1" applyAlignment="1">
      <alignment horizontal="right" vertical="center"/>
    </xf>
    <xf numFmtId="188" fontId="6" fillId="0" borderId="0" xfId="0" applyNumberFormat="1" applyFont="1" applyProtection="1"/>
    <xf numFmtId="0" fontId="0" fillId="0" borderId="0" xfId="0" applyProtection="1"/>
    <xf numFmtId="43" fontId="0" fillId="0" borderId="0" xfId="1" applyFont="1" applyProtection="1"/>
    <xf numFmtId="188" fontId="0" fillId="0" borderId="0" xfId="0" applyNumberFormat="1" applyProtection="1"/>
    <xf numFmtId="43" fontId="0" fillId="0" borderId="0" xfId="0" applyNumberFormat="1" applyProtection="1"/>
    <xf numFmtId="0" fontId="0" fillId="3" borderId="0" xfId="0" applyFill="1" applyProtection="1"/>
    <xf numFmtId="43" fontId="0" fillId="3" borderId="0" xfId="0" applyNumberFormat="1" applyFill="1" applyProtection="1"/>
    <xf numFmtId="0" fontId="0" fillId="4" borderId="0" xfId="0" applyFill="1" applyProtection="1"/>
    <xf numFmtId="43" fontId="0" fillId="4" borderId="0" xfId="0" applyNumberFormat="1" applyFill="1" applyProtection="1"/>
    <xf numFmtId="43" fontId="0" fillId="7" borderId="0" xfId="1" applyFont="1" applyFill="1" applyBorder="1" applyProtection="1"/>
    <xf numFmtId="188" fontId="0" fillId="0" borderId="0" xfId="0" applyNumberFormat="1" applyFill="1" applyProtection="1"/>
    <xf numFmtId="0" fontId="0" fillId="7" borderId="0" xfId="0" applyFill="1" applyProtection="1"/>
    <xf numFmtId="43" fontId="0" fillId="7" borderId="0" xfId="0" applyNumberFormat="1" applyFill="1" applyProtection="1"/>
    <xf numFmtId="43" fontId="0" fillId="0" borderId="0" xfId="0" applyNumberFormat="1" applyFill="1" applyProtection="1"/>
    <xf numFmtId="0" fontId="0" fillId="0" borderId="0" xfId="0" applyFill="1" applyProtection="1"/>
    <xf numFmtId="187" fontId="0" fillId="7" borderId="0" xfId="0" applyNumberFormat="1" applyFill="1" applyBorder="1" applyProtection="1"/>
    <xf numFmtId="0" fontId="0" fillId="6" borderId="1" xfId="0" applyFill="1" applyBorder="1" applyAlignment="1" applyProtection="1">
      <alignment horizontal="center" vertical="center" wrapText="1"/>
    </xf>
    <xf numFmtId="43" fontId="0" fillId="6" borderId="1" xfId="1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vertical="center"/>
    </xf>
    <xf numFmtId="188" fontId="0" fillId="6" borderId="6" xfId="0" applyNumberFormat="1" applyFill="1" applyBorder="1" applyAlignment="1" applyProtection="1">
      <alignment vertical="center" wrapText="1"/>
    </xf>
    <xf numFmtId="0" fontId="0" fillId="6" borderId="6" xfId="0" applyFill="1" applyBorder="1" applyAlignment="1" applyProtection="1">
      <alignment vertical="center"/>
    </xf>
    <xf numFmtId="0" fontId="0" fillId="6" borderId="1" xfId="0" applyFill="1" applyBorder="1" applyAlignment="1" applyProtection="1">
      <alignment horizontal="center" vertical="center"/>
    </xf>
    <xf numFmtId="43" fontId="0" fillId="6" borderId="1" xfId="0" applyNumberForma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vertical="center"/>
    </xf>
    <xf numFmtId="188" fontId="0" fillId="0" borderId="1" xfId="0" applyNumberFormat="1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vertical="center"/>
    </xf>
    <xf numFmtId="43" fontId="0" fillId="0" borderId="2" xfId="0" applyNumberFormat="1" applyFill="1" applyBorder="1" applyAlignment="1" applyProtection="1">
      <alignment horizontal="center" vertical="center"/>
    </xf>
    <xf numFmtId="188" fontId="0" fillId="0" borderId="3" xfId="0" applyNumberFormat="1" applyFill="1" applyBorder="1" applyProtection="1"/>
    <xf numFmtId="0" fontId="0" fillId="0" borderId="3" xfId="0" applyFill="1" applyBorder="1" applyProtection="1"/>
    <xf numFmtId="43" fontId="0" fillId="0" borderId="3" xfId="1" applyFont="1" applyFill="1" applyBorder="1" applyProtection="1"/>
    <xf numFmtId="43" fontId="0" fillId="0" borderId="3" xfId="0" applyNumberFormat="1" applyFill="1" applyBorder="1" applyProtection="1"/>
    <xf numFmtId="189" fontId="0" fillId="0" borderId="3" xfId="1" applyNumberFormat="1" applyFont="1" applyFill="1" applyBorder="1" applyProtection="1"/>
    <xf numFmtId="43" fontId="0" fillId="0" borderId="4" xfId="0" applyNumberFormat="1" applyFill="1" applyBorder="1" applyProtection="1"/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43" fontId="0" fillId="0" borderId="2" xfId="0" applyNumberFormat="1" applyFill="1" applyBorder="1" applyAlignment="1" applyProtection="1">
      <alignment horizontal="center" vertical="center"/>
      <protection locked="0"/>
    </xf>
    <xf numFmtId="43" fontId="0" fillId="0" borderId="3" xfId="1" applyFont="1" applyFill="1" applyBorder="1" applyProtection="1">
      <protection locked="0"/>
    </xf>
    <xf numFmtId="43" fontId="0" fillId="0" borderId="0" xfId="1" applyFont="1" applyFill="1" applyProtection="1"/>
    <xf numFmtId="0" fontId="0" fillId="6" borderId="2" xfId="0" applyFill="1" applyBorder="1" applyAlignment="1" applyProtection="1">
      <alignment horizontal="center"/>
    </xf>
    <xf numFmtId="188" fontId="0" fillId="6" borderId="2" xfId="0" applyNumberFormat="1" applyFill="1" applyBorder="1" applyAlignment="1" applyProtection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nnie\&#3588;&#3656;&#3634;&#3605;&#3629;&#3610;&#3649;&#3607;&#3609;%20&#3593;\&#3611;&#3637;&#3591;&#3610;&#3611;&#3619;&#3632;&#3617;&#3634;&#3603;%202562\6.%20&#3586;&#3657;&#3629;&#3617;&#3641;&#3621;&#3592;&#3633;&#3604;&#3626;&#3619;&#3619;%20&#3591;&#3623;&#3604;%202\&#3626;&#3619;&#3640;&#3611;&#3618;&#3629;&#3604;&#3592;&#3633;&#3604;&#3626;&#3619;&#3619;%20&#3593;.11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นบ"/>
      <sheetName val="แนบ (2)"/>
    </sheetNames>
    <sheetDataSet>
      <sheetData sheetId="0"/>
      <sheetData sheetId="1">
        <row r="7">
          <cell r="F7">
            <v>1</v>
          </cell>
          <cell r="H7">
            <v>37</v>
          </cell>
        </row>
        <row r="8">
          <cell r="F8">
            <v>1</v>
          </cell>
          <cell r="H8">
            <v>10713</v>
          </cell>
        </row>
        <row r="9">
          <cell r="F9">
            <v>1</v>
          </cell>
          <cell r="H9">
            <v>11119</v>
          </cell>
        </row>
        <row r="10">
          <cell r="F10">
            <v>1</v>
          </cell>
          <cell r="H10">
            <v>11125</v>
          </cell>
        </row>
        <row r="11">
          <cell r="F11">
            <v>1</v>
          </cell>
          <cell r="H11">
            <v>38</v>
          </cell>
        </row>
        <row r="12">
          <cell r="F12">
            <v>1</v>
          </cell>
          <cell r="H12">
            <v>10714</v>
          </cell>
        </row>
        <row r="13">
          <cell r="F13">
            <v>1</v>
          </cell>
          <cell r="H13">
            <v>39</v>
          </cell>
        </row>
        <row r="14">
          <cell r="F14">
            <v>1</v>
          </cell>
          <cell r="H14">
            <v>10672</v>
          </cell>
        </row>
        <row r="15">
          <cell r="F15">
            <v>1</v>
          </cell>
          <cell r="H15">
            <v>41</v>
          </cell>
        </row>
        <row r="16">
          <cell r="F16">
            <v>1</v>
          </cell>
          <cell r="H16">
            <v>10715</v>
          </cell>
        </row>
        <row r="17">
          <cell r="F17">
            <v>1</v>
          </cell>
          <cell r="H17">
            <v>42</v>
          </cell>
        </row>
        <row r="18">
          <cell r="F18">
            <v>1</v>
          </cell>
          <cell r="H18">
            <v>10716</v>
          </cell>
        </row>
        <row r="19">
          <cell r="F19">
            <v>1</v>
          </cell>
          <cell r="H19">
            <v>43</v>
          </cell>
        </row>
        <row r="20">
          <cell r="F20">
            <v>1</v>
          </cell>
          <cell r="H20">
            <v>10717</v>
          </cell>
        </row>
        <row r="21">
          <cell r="F21">
            <v>1</v>
          </cell>
          <cell r="H21">
            <v>10718</v>
          </cell>
        </row>
        <row r="22">
          <cell r="F22">
            <v>1</v>
          </cell>
          <cell r="H22">
            <v>44</v>
          </cell>
        </row>
        <row r="23">
          <cell r="F23">
            <v>1</v>
          </cell>
          <cell r="H23">
            <v>10674</v>
          </cell>
        </row>
        <row r="24">
          <cell r="F24">
            <v>1</v>
          </cell>
          <cell r="H24">
            <v>45</v>
          </cell>
        </row>
        <row r="25">
          <cell r="F25">
            <v>1</v>
          </cell>
          <cell r="H25">
            <v>10719</v>
          </cell>
        </row>
        <row r="26">
          <cell r="F26">
            <v>2</v>
          </cell>
          <cell r="H26">
            <v>40</v>
          </cell>
        </row>
        <row r="27">
          <cell r="F27">
            <v>2</v>
          </cell>
          <cell r="H27">
            <v>10673</v>
          </cell>
        </row>
        <row r="28">
          <cell r="F28">
            <v>2</v>
          </cell>
          <cell r="H28">
            <v>49</v>
          </cell>
        </row>
        <row r="29">
          <cell r="F29">
            <v>2</v>
          </cell>
          <cell r="H29">
            <v>10722</v>
          </cell>
        </row>
        <row r="30">
          <cell r="F30">
            <v>2</v>
          </cell>
          <cell r="H30">
            <v>10723</v>
          </cell>
        </row>
        <row r="31">
          <cell r="F31">
            <v>2</v>
          </cell>
          <cell r="H31">
            <v>50</v>
          </cell>
        </row>
        <row r="32">
          <cell r="F32">
            <v>2</v>
          </cell>
          <cell r="H32">
            <v>10724</v>
          </cell>
        </row>
        <row r="33">
          <cell r="F33">
            <v>2</v>
          </cell>
          <cell r="H33">
            <v>10725</v>
          </cell>
        </row>
        <row r="34">
          <cell r="F34">
            <v>2</v>
          </cell>
          <cell r="H34">
            <v>51</v>
          </cell>
        </row>
        <row r="35">
          <cell r="F35">
            <v>2</v>
          </cell>
          <cell r="H35">
            <v>10676</v>
          </cell>
        </row>
        <row r="36">
          <cell r="F36">
            <v>2</v>
          </cell>
          <cell r="H36">
            <v>53</v>
          </cell>
        </row>
        <row r="37">
          <cell r="F37">
            <v>2</v>
          </cell>
          <cell r="H37">
            <v>10727</v>
          </cell>
        </row>
        <row r="38">
          <cell r="F38">
            <v>3</v>
          </cell>
          <cell r="H38">
            <v>8</v>
          </cell>
        </row>
        <row r="39">
          <cell r="F39">
            <v>3</v>
          </cell>
          <cell r="H39">
            <v>10694</v>
          </cell>
        </row>
        <row r="40">
          <cell r="F40">
            <v>3</v>
          </cell>
          <cell r="H40">
            <v>46</v>
          </cell>
        </row>
        <row r="41">
          <cell r="F41">
            <v>3</v>
          </cell>
          <cell r="H41">
            <v>10675</v>
          </cell>
        </row>
        <row r="42">
          <cell r="F42">
            <v>3</v>
          </cell>
          <cell r="H42">
            <v>47</v>
          </cell>
        </row>
        <row r="43">
          <cell r="F43">
            <v>3</v>
          </cell>
          <cell r="H43">
            <v>10720</v>
          </cell>
        </row>
        <row r="44">
          <cell r="F44">
            <v>3</v>
          </cell>
          <cell r="H44">
            <v>48</v>
          </cell>
        </row>
        <row r="45">
          <cell r="F45">
            <v>3</v>
          </cell>
          <cell r="H45">
            <v>10721</v>
          </cell>
        </row>
        <row r="46">
          <cell r="F46">
            <v>3</v>
          </cell>
          <cell r="H46">
            <v>52</v>
          </cell>
        </row>
        <row r="47">
          <cell r="F47">
            <v>3</v>
          </cell>
          <cell r="H47">
            <v>10726</v>
          </cell>
        </row>
        <row r="48">
          <cell r="F48">
            <v>4</v>
          </cell>
          <cell r="H48">
            <v>2</v>
          </cell>
        </row>
        <row r="49">
          <cell r="F49">
            <v>4</v>
          </cell>
          <cell r="H49">
            <v>10686</v>
          </cell>
        </row>
        <row r="50">
          <cell r="F50">
            <v>4</v>
          </cell>
          <cell r="H50">
            <v>3</v>
          </cell>
        </row>
        <row r="51">
          <cell r="F51">
            <v>4</v>
          </cell>
          <cell r="H51">
            <v>10687</v>
          </cell>
        </row>
        <row r="52">
          <cell r="F52">
            <v>4</v>
          </cell>
          <cell r="H52">
            <v>4</v>
          </cell>
        </row>
        <row r="53">
          <cell r="F53">
            <v>4</v>
          </cell>
          <cell r="H53">
            <v>10660</v>
          </cell>
        </row>
        <row r="54">
          <cell r="F54">
            <v>4</v>
          </cell>
          <cell r="H54">
            <v>10688</v>
          </cell>
        </row>
        <row r="55">
          <cell r="F55">
            <v>4</v>
          </cell>
          <cell r="H55">
            <v>5</v>
          </cell>
        </row>
        <row r="56">
          <cell r="F56">
            <v>4</v>
          </cell>
          <cell r="H56">
            <v>10689</v>
          </cell>
        </row>
        <row r="57">
          <cell r="F57">
            <v>4</v>
          </cell>
          <cell r="H57">
            <v>6</v>
          </cell>
        </row>
        <row r="58">
          <cell r="F58">
            <v>4</v>
          </cell>
          <cell r="H58">
            <v>10691</v>
          </cell>
        </row>
        <row r="59">
          <cell r="F59">
            <v>4</v>
          </cell>
          <cell r="H59">
            <v>10690</v>
          </cell>
        </row>
        <row r="60">
          <cell r="F60">
            <v>4</v>
          </cell>
          <cell r="H60">
            <v>7</v>
          </cell>
        </row>
        <row r="61">
          <cell r="F61">
            <v>4</v>
          </cell>
          <cell r="H61">
            <v>10692</v>
          </cell>
        </row>
        <row r="62">
          <cell r="F62">
            <v>4</v>
          </cell>
          <cell r="H62">
            <v>10693</v>
          </cell>
        </row>
        <row r="63">
          <cell r="F63">
            <v>4</v>
          </cell>
          <cell r="H63">
            <v>9</v>
          </cell>
        </row>
        <row r="64">
          <cell r="F64">
            <v>4</v>
          </cell>
          <cell r="H64">
            <v>10661</v>
          </cell>
        </row>
        <row r="65">
          <cell r="F65">
            <v>4</v>
          </cell>
          <cell r="H65">
            <v>10695</v>
          </cell>
        </row>
        <row r="66">
          <cell r="F66">
            <v>4</v>
          </cell>
          <cell r="H66">
            <v>16</v>
          </cell>
        </row>
        <row r="67">
          <cell r="F67">
            <v>4</v>
          </cell>
          <cell r="H67">
            <v>10698</v>
          </cell>
        </row>
        <row r="68">
          <cell r="F68">
            <v>5</v>
          </cell>
          <cell r="H68">
            <v>54</v>
          </cell>
        </row>
        <row r="69">
          <cell r="F69">
            <v>5</v>
          </cell>
          <cell r="H69">
            <v>10677</v>
          </cell>
        </row>
        <row r="70">
          <cell r="F70">
            <v>5</v>
          </cell>
          <cell r="H70">
            <v>10728</v>
          </cell>
        </row>
        <row r="71">
          <cell r="F71">
            <v>5</v>
          </cell>
          <cell r="H71">
            <v>10729</v>
          </cell>
        </row>
        <row r="72">
          <cell r="F72">
            <v>5</v>
          </cell>
          <cell r="H72">
            <v>10730</v>
          </cell>
        </row>
        <row r="73">
          <cell r="F73">
            <v>5</v>
          </cell>
          <cell r="H73">
            <v>55</v>
          </cell>
        </row>
        <row r="74">
          <cell r="F74">
            <v>5</v>
          </cell>
          <cell r="H74">
            <v>10731</v>
          </cell>
        </row>
        <row r="75">
          <cell r="F75">
            <v>5</v>
          </cell>
          <cell r="H75">
            <v>10732</v>
          </cell>
        </row>
        <row r="76">
          <cell r="F76">
            <v>5</v>
          </cell>
          <cell r="H76">
            <v>56</v>
          </cell>
        </row>
        <row r="77">
          <cell r="F77">
            <v>5</v>
          </cell>
          <cell r="H77">
            <v>10678</v>
          </cell>
        </row>
        <row r="78">
          <cell r="F78">
            <v>5</v>
          </cell>
          <cell r="H78">
            <v>10733</v>
          </cell>
        </row>
        <row r="79">
          <cell r="F79">
            <v>5</v>
          </cell>
          <cell r="H79">
            <v>57</v>
          </cell>
        </row>
        <row r="80">
          <cell r="F80">
            <v>5</v>
          </cell>
          <cell r="H80">
            <v>10679</v>
          </cell>
        </row>
        <row r="81">
          <cell r="F81">
            <v>5</v>
          </cell>
          <cell r="H81">
            <v>58</v>
          </cell>
        </row>
        <row r="82">
          <cell r="F82">
            <v>5</v>
          </cell>
          <cell r="H82">
            <v>11304</v>
          </cell>
        </row>
        <row r="83">
          <cell r="F83">
            <v>5</v>
          </cell>
          <cell r="H83">
            <v>10734</v>
          </cell>
        </row>
        <row r="84">
          <cell r="F84">
            <v>5</v>
          </cell>
          <cell r="H84">
            <v>59</v>
          </cell>
        </row>
        <row r="85">
          <cell r="F85">
            <v>5</v>
          </cell>
          <cell r="H85">
            <v>10735</v>
          </cell>
        </row>
        <row r="86">
          <cell r="F86">
            <v>5</v>
          </cell>
          <cell r="H86">
            <v>60</v>
          </cell>
        </row>
        <row r="87">
          <cell r="F87">
            <v>5</v>
          </cell>
          <cell r="H87">
            <v>10736</v>
          </cell>
        </row>
        <row r="88">
          <cell r="F88">
            <v>5</v>
          </cell>
          <cell r="H88">
            <v>61</v>
          </cell>
        </row>
        <row r="89">
          <cell r="F89">
            <v>5</v>
          </cell>
          <cell r="H89">
            <v>10737</v>
          </cell>
        </row>
        <row r="90">
          <cell r="F90">
            <v>5</v>
          </cell>
          <cell r="H90">
            <v>11320</v>
          </cell>
        </row>
        <row r="91">
          <cell r="F91">
            <v>6</v>
          </cell>
          <cell r="H91">
            <v>1</v>
          </cell>
        </row>
        <row r="92">
          <cell r="F92">
            <v>6</v>
          </cell>
          <cell r="H92">
            <v>10753</v>
          </cell>
        </row>
        <row r="93">
          <cell r="F93">
            <v>6</v>
          </cell>
          <cell r="H93">
            <v>10685</v>
          </cell>
        </row>
        <row r="94">
          <cell r="F94">
            <v>6</v>
          </cell>
          <cell r="H94">
            <v>10</v>
          </cell>
        </row>
        <row r="95">
          <cell r="F95">
            <v>6</v>
          </cell>
          <cell r="H95">
            <v>10662</v>
          </cell>
        </row>
        <row r="96">
          <cell r="F96">
            <v>6</v>
          </cell>
          <cell r="H96">
            <v>10819</v>
          </cell>
        </row>
        <row r="97">
          <cell r="F97">
            <v>6</v>
          </cell>
          <cell r="H97">
            <v>11</v>
          </cell>
        </row>
        <row r="98">
          <cell r="F98">
            <v>6</v>
          </cell>
          <cell r="H98">
            <v>10663</v>
          </cell>
        </row>
        <row r="99">
          <cell r="F99">
            <v>6</v>
          </cell>
          <cell r="H99">
            <v>10829</v>
          </cell>
        </row>
        <row r="100">
          <cell r="F100">
            <v>6</v>
          </cell>
          <cell r="H100">
            <v>10827</v>
          </cell>
        </row>
        <row r="101">
          <cell r="F101">
            <v>6</v>
          </cell>
          <cell r="H101">
            <v>12</v>
          </cell>
        </row>
        <row r="102">
          <cell r="F102">
            <v>6</v>
          </cell>
          <cell r="H102">
            <v>10664</v>
          </cell>
        </row>
        <row r="103">
          <cell r="F103">
            <v>6</v>
          </cell>
          <cell r="H103">
            <v>13</v>
          </cell>
        </row>
        <row r="104">
          <cell r="F104">
            <v>6</v>
          </cell>
          <cell r="H104">
            <v>10696</v>
          </cell>
        </row>
        <row r="105">
          <cell r="F105">
            <v>6</v>
          </cell>
          <cell r="H105">
            <v>14</v>
          </cell>
        </row>
        <row r="106">
          <cell r="F106">
            <v>6</v>
          </cell>
          <cell r="H106">
            <v>10697</v>
          </cell>
        </row>
        <row r="107">
          <cell r="F107">
            <v>6</v>
          </cell>
          <cell r="H107">
            <v>15</v>
          </cell>
        </row>
        <row r="108">
          <cell r="F108">
            <v>6</v>
          </cell>
          <cell r="H108">
            <v>10665</v>
          </cell>
        </row>
        <row r="109">
          <cell r="F109">
            <v>6</v>
          </cell>
          <cell r="H109">
            <v>10857</v>
          </cell>
        </row>
        <row r="110">
          <cell r="F110">
            <v>6</v>
          </cell>
          <cell r="H110">
            <v>17</v>
          </cell>
        </row>
        <row r="111">
          <cell r="F111">
            <v>6</v>
          </cell>
          <cell r="H111">
            <v>10699</v>
          </cell>
        </row>
        <row r="112">
          <cell r="F112">
            <v>6</v>
          </cell>
          <cell r="H112">
            <v>10870</v>
          </cell>
        </row>
        <row r="113">
          <cell r="F113">
            <v>7</v>
          </cell>
          <cell r="H113">
            <v>27</v>
          </cell>
        </row>
        <row r="114">
          <cell r="F114">
            <v>7</v>
          </cell>
          <cell r="H114">
            <v>10670</v>
          </cell>
        </row>
        <row r="115">
          <cell r="F115">
            <v>7</v>
          </cell>
          <cell r="H115">
            <v>10998</v>
          </cell>
        </row>
        <row r="116">
          <cell r="F116">
            <v>7</v>
          </cell>
          <cell r="H116">
            <v>12275</v>
          </cell>
        </row>
        <row r="117">
          <cell r="F117">
            <v>7</v>
          </cell>
          <cell r="H117">
            <v>31</v>
          </cell>
        </row>
        <row r="118">
          <cell r="F118">
            <v>7</v>
          </cell>
          <cell r="H118">
            <v>10707</v>
          </cell>
        </row>
        <row r="119">
          <cell r="F119">
            <v>7</v>
          </cell>
          <cell r="H119">
            <v>32</v>
          </cell>
        </row>
        <row r="120">
          <cell r="F120">
            <v>7</v>
          </cell>
          <cell r="H120">
            <v>10708</v>
          </cell>
        </row>
        <row r="121">
          <cell r="F121">
            <v>7</v>
          </cell>
          <cell r="H121">
            <v>33</v>
          </cell>
        </row>
        <row r="122">
          <cell r="F122">
            <v>7</v>
          </cell>
          <cell r="H122">
            <v>10709</v>
          </cell>
        </row>
        <row r="123">
          <cell r="F123">
            <v>8</v>
          </cell>
          <cell r="H123">
            <v>24683</v>
          </cell>
        </row>
        <row r="124">
          <cell r="F124">
            <v>8</v>
          </cell>
          <cell r="H124">
            <v>11040</v>
          </cell>
        </row>
        <row r="125">
          <cell r="F125">
            <v>8</v>
          </cell>
          <cell r="H125">
            <v>26</v>
          </cell>
        </row>
        <row r="126">
          <cell r="F126">
            <v>8</v>
          </cell>
          <cell r="H126">
            <v>10704</v>
          </cell>
        </row>
        <row r="127">
          <cell r="F127">
            <v>8</v>
          </cell>
          <cell r="H127">
            <v>28</v>
          </cell>
        </row>
        <row r="128">
          <cell r="F128">
            <v>8</v>
          </cell>
          <cell r="H128">
            <v>10671</v>
          </cell>
        </row>
        <row r="129">
          <cell r="F129">
            <v>8</v>
          </cell>
          <cell r="H129">
            <v>11015</v>
          </cell>
        </row>
        <row r="130">
          <cell r="F130">
            <v>8</v>
          </cell>
          <cell r="H130">
            <v>29</v>
          </cell>
        </row>
        <row r="131">
          <cell r="F131">
            <v>8</v>
          </cell>
          <cell r="H131">
            <v>10705</v>
          </cell>
        </row>
        <row r="132">
          <cell r="F132">
            <v>8</v>
          </cell>
          <cell r="H132">
            <v>30</v>
          </cell>
        </row>
        <row r="133">
          <cell r="F133">
            <v>8</v>
          </cell>
          <cell r="H133">
            <v>10706</v>
          </cell>
        </row>
        <row r="134">
          <cell r="F134">
            <v>8</v>
          </cell>
          <cell r="H134">
            <v>34</v>
          </cell>
        </row>
        <row r="135">
          <cell r="F135">
            <v>8</v>
          </cell>
          <cell r="H135">
            <v>10710</v>
          </cell>
        </row>
        <row r="136">
          <cell r="F136">
            <v>8</v>
          </cell>
          <cell r="H136">
            <v>11450</v>
          </cell>
        </row>
        <row r="137">
          <cell r="F137">
            <v>8</v>
          </cell>
          <cell r="H137">
            <v>35</v>
          </cell>
        </row>
        <row r="138">
          <cell r="F138">
            <v>8</v>
          </cell>
          <cell r="H138">
            <v>10711</v>
          </cell>
        </row>
        <row r="139">
          <cell r="F139">
            <v>9</v>
          </cell>
          <cell r="H139">
            <v>18</v>
          </cell>
        </row>
        <row r="140">
          <cell r="F140">
            <v>9</v>
          </cell>
          <cell r="H140">
            <v>10666</v>
          </cell>
        </row>
        <row r="141">
          <cell r="F141">
            <v>9</v>
          </cell>
          <cell r="H141">
            <v>23839</v>
          </cell>
        </row>
        <row r="142">
          <cell r="F142">
            <v>9</v>
          </cell>
          <cell r="H142">
            <v>10890</v>
          </cell>
        </row>
        <row r="143">
          <cell r="F143">
            <v>9</v>
          </cell>
          <cell r="H143">
            <v>19</v>
          </cell>
        </row>
        <row r="144">
          <cell r="F144">
            <v>9</v>
          </cell>
          <cell r="H144">
            <v>10667</v>
          </cell>
        </row>
        <row r="145">
          <cell r="F145">
            <v>9</v>
          </cell>
          <cell r="H145">
            <v>10897</v>
          </cell>
        </row>
        <row r="146">
          <cell r="F146">
            <v>9</v>
          </cell>
          <cell r="H146">
            <v>20</v>
          </cell>
        </row>
        <row r="147">
          <cell r="F147">
            <v>9</v>
          </cell>
          <cell r="H147">
            <v>10668</v>
          </cell>
        </row>
        <row r="148">
          <cell r="F148">
            <v>9</v>
          </cell>
          <cell r="H148">
            <v>10918</v>
          </cell>
        </row>
        <row r="149">
          <cell r="F149">
            <v>9</v>
          </cell>
          <cell r="H149">
            <v>24</v>
          </cell>
        </row>
        <row r="150">
          <cell r="F150">
            <v>9</v>
          </cell>
          <cell r="H150">
            <v>10702</v>
          </cell>
        </row>
        <row r="151">
          <cell r="F151">
            <v>9</v>
          </cell>
          <cell r="H151">
            <v>10978</v>
          </cell>
        </row>
        <row r="152">
          <cell r="F152">
            <v>10</v>
          </cell>
          <cell r="H152">
            <v>21</v>
          </cell>
        </row>
        <row r="153">
          <cell r="F153">
            <v>10</v>
          </cell>
          <cell r="H153">
            <v>10700</v>
          </cell>
        </row>
        <row r="154">
          <cell r="F154">
            <v>10</v>
          </cell>
          <cell r="H154">
            <v>22</v>
          </cell>
        </row>
        <row r="155">
          <cell r="F155">
            <v>10</v>
          </cell>
          <cell r="H155">
            <v>10669</v>
          </cell>
        </row>
        <row r="156">
          <cell r="F156">
            <v>10</v>
          </cell>
          <cell r="H156">
            <v>21984</v>
          </cell>
        </row>
        <row r="157">
          <cell r="F157">
            <v>10</v>
          </cell>
          <cell r="H157">
            <v>10954</v>
          </cell>
        </row>
        <row r="158">
          <cell r="F158">
            <v>10</v>
          </cell>
          <cell r="H158">
            <v>11443</v>
          </cell>
        </row>
        <row r="159">
          <cell r="F159">
            <v>10</v>
          </cell>
          <cell r="H159">
            <v>23</v>
          </cell>
        </row>
        <row r="160">
          <cell r="F160">
            <v>10</v>
          </cell>
          <cell r="H160">
            <v>10701</v>
          </cell>
        </row>
        <row r="161">
          <cell r="F161">
            <v>10</v>
          </cell>
          <cell r="H161">
            <v>25</v>
          </cell>
        </row>
        <row r="162">
          <cell r="F162">
            <v>10</v>
          </cell>
          <cell r="H162">
            <v>10703</v>
          </cell>
        </row>
        <row r="163">
          <cell r="F163">
            <v>10</v>
          </cell>
          <cell r="H163">
            <v>36</v>
          </cell>
        </row>
        <row r="164">
          <cell r="F164">
            <v>10</v>
          </cell>
          <cell r="H164">
            <v>10712</v>
          </cell>
        </row>
        <row r="165">
          <cell r="F165">
            <v>11</v>
          </cell>
          <cell r="H165">
            <v>62</v>
          </cell>
        </row>
        <row r="166">
          <cell r="F166">
            <v>11</v>
          </cell>
          <cell r="H166">
            <v>10680</v>
          </cell>
        </row>
        <row r="167">
          <cell r="F167">
            <v>11</v>
          </cell>
          <cell r="H167">
            <v>11330</v>
          </cell>
        </row>
        <row r="168">
          <cell r="F168">
            <v>11</v>
          </cell>
          <cell r="H168">
            <v>11335</v>
          </cell>
        </row>
        <row r="169">
          <cell r="F169">
            <v>11</v>
          </cell>
          <cell r="H169">
            <v>63</v>
          </cell>
        </row>
        <row r="170">
          <cell r="F170">
            <v>11</v>
          </cell>
          <cell r="H170">
            <v>10738</v>
          </cell>
        </row>
        <row r="171">
          <cell r="F171">
            <v>11</v>
          </cell>
          <cell r="H171">
            <v>64</v>
          </cell>
        </row>
        <row r="172">
          <cell r="F172">
            <v>11</v>
          </cell>
          <cell r="H172">
            <v>10740</v>
          </cell>
        </row>
        <row r="173">
          <cell r="F173">
            <v>11</v>
          </cell>
          <cell r="H173">
            <v>10739</v>
          </cell>
        </row>
        <row r="174">
          <cell r="F174">
            <v>11</v>
          </cell>
          <cell r="H174">
            <v>65</v>
          </cell>
        </row>
        <row r="175">
          <cell r="F175">
            <v>11</v>
          </cell>
          <cell r="H175">
            <v>10741</v>
          </cell>
        </row>
        <row r="176">
          <cell r="F176">
            <v>11</v>
          </cell>
          <cell r="H176">
            <v>66</v>
          </cell>
        </row>
        <row r="177">
          <cell r="F177">
            <v>11</v>
          </cell>
          <cell r="H177">
            <v>10681</v>
          </cell>
        </row>
        <row r="178">
          <cell r="F178">
            <v>11</v>
          </cell>
          <cell r="H178">
            <v>10742</v>
          </cell>
        </row>
        <row r="179">
          <cell r="F179">
            <v>11</v>
          </cell>
          <cell r="H179">
            <v>67</v>
          </cell>
        </row>
        <row r="180">
          <cell r="F180">
            <v>11</v>
          </cell>
          <cell r="H180">
            <v>10743</v>
          </cell>
        </row>
        <row r="181">
          <cell r="F181">
            <v>11</v>
          </cell>
          <cell r="H181">
            <v>68</v>
          </cell>
        </row>
        <row r="182">
          <cell r="F182">
            <v>11</v>
          </cell>
          <cell r="H182">
            <v>10744</v>
          </cell>
        </row>
        <row r="183">
          <cell r="F183">
            <v>12</v>
          </cell>
          <cell r="H183">
            <v>69</v>
          </cell>
        </row>
        <row r="184">
          <cell r="F184">
            <v>12</v>
          </cell>
          <cell r="H184">
            <v>10682</v>
          </cell>
        </row>
        <row r="185">
          <cell r="F185">
            <v>12</v>
          </cell>
          <cell r="H185">
            <v>10745</v>
          </cell>
        </row>
        <row r="186">
          <cell r="F186">
            <v>12</v>
          </cell>
          <cell r="H186">
            <v>70</v>
          </cell>
        </row>
        <row r="187">
          <cell r="F187">
            <v>12</v>
          </cell>
          <cell r="H187">
            <v>10746</v>
          </cell>
        </row>
        <row r="188">
          <cell r="F188">
            <v>12</v>
          </cell>
          <cell r="H188">
            <v>71</v>
          </cell>
        </row>
        <row r="189">
          <cell r="F189">
            <v>12</v>
          </cell>
          <cell r="H189">
            <v>10683</v>
          </cell>
        </row>
        <row r="190">
          <cell r="F190">
            <v>12</v>
          </cell>
          <cell r="H190">
            <v>72</v>
          </cell>
        </row>
        <row r="191">
          <cell r="F191">
            <v>12</v>
          </cell>
          <cell r="H191">
            <v>10747</v>
          </cell>
        </row>
        <row r="192">
          <cell r="F192">
            <v>12</v>
          </cell>
          <cell r="H192">
            <v>73</v>
          </cell>
        </row>
        <row r="193">
          <cell r="F193">
            <v>12</v>
          </cell>
          <cell r="H193">
            <v>10748</v>
          </cell>
        </row>
        <row r="194">
          <cell r="F194">
            <v>12</v>
          </cell>
          <cell r="H194">
            <v>74</v>
          </cell>
        </row>
        <row r="195">
          <cell r="F195">
            <v>12</v>
          </cell>
          <cell r="H195">
            <v>10684</v>
          </cell>
        </row>
        <row r="196">
          <cell r="F196">
            <v>12</v>
          </cell>
          <cell r="H196">
            <v>10749</v>
          </cell>
        </row>
        <row r="197">
          <cell r="F197">
            <v>12</v>
          </cell>
          <cell r="H197">
            <v>75</v>
          </cell>
        </row>
        <row r="198">
          <cell r="F198">
            <v>12</v>
          </cell>
          <cell r="H198">
            <v>10750</v>
          </cell>
        </row>
        <row r="199">
          <cell r="F199">
            <v>12</v>
          </cell>
          <cell r="H199">
            <v>10751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22"/>
  <sheetViews>
    <sheetView zoomScaleNormal="100" workbookViewId="0">
      <selection activeCell="E18" sqref="E18"/>
    </sheetView>
  </sheetViews>
  <sheetFormatPr defaultRowHeight="14.25" x14ac:dyDescent="0.2"/>
  <cols>
    <col min="1" max="1" width="24.75" bestFit="1" customWidth="1"/>
    <col min="2" max="2" width="113.125" customWidth="1"/>
  </cols>
  <sheetData>
    <row r="1" spans="1:2" ht="18" x14ac:dyDescent="0.25">
      <c r="A1" s="5" t="s">
        <v>29</v>
      </c>
    </row>
    <row r="2" spans="1:2" ht="15" customHeight="1" x14ac:dyDescent="0.25">
      <c r="A2" s="2"/>
      <c r="B2" s="3" t="s">
        <v>30</v>
      </c>
    </row>
    <row r="3" spans="1:2" ht="15" customHeight="1" x14ac:dyDescent="0.25">
      <c r="A3" s="2"/>
      <c r="B3" s="3" t="s">
        <v>31</v>
      </c>
    </row>
    <row r="4" spans="1:2" ht="15" customHeight="1" x14ac:dyDescent="0.25">
      <c r="A4" s="2"/>
      <c r="B4" s="3" t="s">
        <v>32</v>
      </c>
    </row>
    <row r="5" spans="1:2" ht="18" x14ac:dyDescent="0.25">
      <c r="A5" s="5" t="s">
        <v>37</v>
      </c>
    </row>
    <row r="6" spans="1:2" ht="15" customHeight="1" x14ac:dyDescent="0.2">
      <c r="B6" s="4" t="s">
        <v>35</v>
      </c>
    </row>
    <row r="7" spans="1:2" ht="15" customHeight="1" x14ac:dyDescent="0.2">
      <c r="B7" s="4" t="s">
        <v>36</v>
      </c>
    </row>
    <row r="8" spans="1:2" ht="15" customHeight="1" x14ac:dyDescent="0.2">
      <c r="B8" s="4" t="s">
        <v>33</v>
      </c>
    </row>
    <row r="9" spans="1:2" ht="18" x14ac:dyDescent="0.25">
      <c r="A9" s="6" t="s">
        <v>46</v>
      </c>
    </row>
    <row r="10" spans="1:2" ht="15" customHeight="1" x14ac:dyDescent="0.2">
      <c r="B10" s="7" t="s">
        <v>47</v>
      </c>
    </row>
    <row r="11" spans="1:2" ht="15" customHeight="1" x14ac:dyDescent="0.2">
      <c r="B11" t="s">
        <v>48</v>
      </c>
    </row>
    <row r="12" spans="1:2" ht="15" customHeight="1" x14ac:dyDescent="0.2">
      <c r="B12" t="s">
        <v>49</v>
      </c>
    </row>
    <row r="13" spans="1:2" ht="15" customHeight="1" x14ac:dyDescent="0.2">
      <c r="B13" t="s">
        <v>50</v>
      </c>
    </row>
    <row r="14" spans="1:2" ht="15" customHeight="1" x14ac:dyDescent="0.2">
      <c r="B14" t="s">
        <v>51</v>
      </c>
    </row>
    <row r="15" spans="1:2" ht="15" customHeight="1" x14ac:dyDescent="0.2">
      <c r="B15" t="s">
        <v>52</v>
      </c>
    </row>
    <row r="16" spans="1:2" ht="15" customHeight="1" x14ac:dyDescent="0.2">
      <c r="B16" t="s">
        <v>53</v>
      </c>
    </row>
    <row r="17" spans="1:2" ht="15" customHeight="1" x14ac:dyDescent="0.2">
      <c r="B17" t="s">
        <v>54</v>
      </c>
    </row>
    <row r="18" spans="1:2" ht="15" customHeight="1" x14ac:dyDescent="0.2">
      <c r="B18" t="s">
        <v>55</v>
      </c>
    </row>
    <row r="19" spans="1:2" ht="15" customHeight="1" x14ac:dyDescent="0.2">
      <c r="B19" t="s">
        <v>56</v>
      </c>
    </row>
    <row r="20" spans="1:2" ht="15" customHeight="1" x14ac:dyDescent="0.2">
      <c r="B20" t="s">
        <v>57</v>
      </c>
    </row>
    <row r="22" spans="1:2" ht="18" x14ac:dyDescent="0.25">
      <c r="A22" s="8" t="s">
        <v>59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workbookViewId="0">
      <selection activeCell="H13" sqref="H13"/>
    </sheetView>
  </sheetViews>
  <sheetFormatPr defaultRowHeight="14.25" x14ac:dyDescent="0.2"/>
  <cols>
    <col min="1" max="1" width="3.625" customWidth="1"/>
    <col min="2" max="2" width="11.5" bestFit="1" customWidth="1"/>
    <col min="3" max="4" width="13.875" bestFit="1" customWidth="1"/>
    <col min="5" max="5" width="21.625" customWidth="1"/>
    <col min="7" max="8" width="13.875" bestFit="1" customWidth="1"/>
    <col min="9" max="9" width="12.75" bestFit="1" customWidth="1"/>
  </cols>
  <sheetData>
    <row r="2" spans="2:9" ht="42" customHeight="1" x14ac:dyDescent="0.2">
      <c r="B2" s="10" t="s">
        <v>62</v>
      </c>
      <c r="C2" s="10" t="s">
        <v>63</v>
      </c>
      <c r="D2" s="11" t="s">
        <v>64</v>
      </c>
      <c r="E2" s="12" t="s">
        <v>65</v>
      </c>
    </row>
    <row r="3" spans="2:9" s="13" customFormat="1" ht="18.600000000000001" customHeight="1" x14ac:dyDescent="0.2">
      <c r="B3" s="14" t="s">
        <v>61</v>
      </c>
      <c r="C3" s="15">
        <v>52300</v>
      </c>
      <c r="D3" s="15">
        <v>52300</v>
      </c>
      <c r="E3" s="14">
        <v>0</v>
      </c>
      <c r="G3" s="16"/>
    </row>
    <row r="4" spans="2:9" s="13" customFormat="1" ht="18.600000000000001" customHeight="1" x14ac:dyDescent="0.2">
      <c r="B4" s="14">
        <v>1</v>
      </c>
      <c r="C4" s="15">
        <v>4946600</v>
      </c>
      <c r="D4" s="15">
        <v>4946600</v>
      </c>
      <c r="E4" s="14">
        <v>0</v>
      </c>
      <c r="G4" s="16"/>
    </row>
    <row r="5" spans="2:9" s="13" customFormat="1" ht="18.600000000000001" customHeight="1" x14ac:dyDescent="0.2">
      <c r="B5" s="14">
        <v>2</v>
      </c>
      <c r="C5" s="15">
        <v>2893900</v>
      </c>
      <c r="D5" s="15">
        <v>2893900</v>
      </c>
      <c r="E5" s="14">
        <v>0</v>
      </c>
      <c r="G5" s="16"/>
    </row>
    <row r="6" spans="2:9" s="13" customFormat="1" ht="18.600000000000001" customHeight="1" x14ac:dyDescent="0.2">
      <c r="B6" s="14">
        <v>3</v>
      </c>
      <c r="C6" s="15">
        <v>3399400</v>
      </c>
      <c r="D6" s="15">
        <v>3399400</v>
      </c>
      <c r="E6" s="14">
        <v>0</v>
      </c>
      <c r="G6" s="16"/>
    </row>
    <row r="7" spans="2:9" s="13" customFormat="1" ht="18.600000000000001" customHeight="1" x14ac:dyDescent="0.2">
      <c r="B7" s="14">
        <v>4</v>
      </c>
      <c r="C7" s="15">
        <v>6311900</v>
      </c>
      <c r="D7" s="15">
        <v>6311900</v>
      </c>
      <c r="E7" s="14">
        <v>0</v>
      </c>
      <c r="G7" s="16"/>
    </row>
    <row r="8" spans="2:9" s="13" customFormat="1" ht="18.600000000000001" customHeight="1" x14ac:dyDescent="0.2">
      <c r="B8" s="14">
        <v>5</v>
      </c>
      <c r="C8" s="15">
        <v>6615800</v>
      </c>
      <c r="D8" s="15">
        <v>6615800</v>
      </c>
      <c r="E8" s="14">
        <v>0</v>
      </c>
      <c r="G8" s="16"/>
    </row>
    <row r="9" spans="2:9" s="13" customFormat="1" ht="18.600000000000001" customHeight="1" x14ac:dyDescent="0.2">
      <c r="B9" s="14">
        <v>6</v>
      </c>
      <c r="C9" s="15">
        <v>14627300</v>
      </c>
      <c r="D9" s="15">
        <v>14627300</v>
      </c>
      <c r="E9" s="14">
        <v>0</v>
      </c>
      <c r="G9" s="16"/>
    </row>
    <row r="10" spans="2:9" s="13" customFormat="1" ht="18.600000000000001" customHeight="1" x14ac:dyDescent="0.2">
      <c r="B10" s="14">
        <v>7</v>
      </c>
      <c r="C10" s="15">
        <v>5079800</v>
      </c>
      <c r="D10" s="15">
        <v>5079800</v>
      </c>
      <c r="E10" s="14">
        <v>0</v>
      </c>
      <c r="G10" s="16"/>
    </row>
    <row r="11" spans="2:9" s="13" customFormat="1" ht="18.600000000000001" customHeight="1" x14ac:dyDescent="0.2">
      <c r="B11" s="14">
        <v>8</v>
      </c>
      <c r="C11" s="15">
        <v>5587500</v>
      </c>
      <c r="D11" s="15">
        <v>5587500</v>
      </c>
      <c r="E11" s="14">
        <v>0</v>
      </c>
      <c r="G11" s="16"/>
    </row>
    <row r="12" spans="2:9" s="13" customFormat="1" ht="18.600000000000001" customHeight="1" x14ac:dyDescent="0.2">
      <c r="B12" s="14">
        <v>9</v>
      </c>
      <c r="C12" s="15">
        <v>11375600</v>
      </c>
      <c r="D12" s="15">
        <v>11375600</v>
      </c>
      <c r="E12" s="14">
        <v>0</v>
      </c>
      <c r="G12" s="16"/>
    </row>
    <row r="13" spans="2:9" s="13" customFormat="1" ht="18.600000000000001" customHeight="1" x14ac:dyDescent="0.2">
      <c r="B13" s="14">
        <v>10</v>
      </c>
      <c r="C13" s="15">
        <v>11063100</v>
      </c>
      <c r="D13" s="15">
        <v>11063100</v>
      </c>
      <c r="E13" s="14">
        <v>0</v>
      </c>
      <c r="G13" s="16"/>
    </row>
    <row r="14" spans="2:9" s="13" customFormat="1" ht="18.600000000000001" customHeight="1" x14ac:dyDescent="0.2">
      <c r="B14" s="14">
        <v>11</v>
      </c>
      <c r="C14" s="15">
        <v>4944600</v>
      </c>
      <c r="D14" s="15">
        <v>4944600</v>
      </c>
      <c r="E14" s="14">
        <v>0</v>
      </c>
      <c r="G14" s="16"/>
    </row>
    <row r="15" spans="2:9" s="13" customFormat="1" ht="18.600000000000001" customHeight="1" x14ac:dyDescent="0.2">
      <c r="B15" s="14">
        <v>12</v>
      </c>
      <c r="C15" s="15">
        <f>D15+E15</f>
        <v>4480533.9999990463</v>
      </c>
      <c r="D15" s="15">
        <v>2677933.9999990463</v>
      </c>
      <c r="E15" s="15">
        <v>1802600</v>
      </c>
      <c r="G15" s="16"/>
      <c r="H15" s="16"/>
      <c r="I15" s="16"/>
    </row>
    <row r="16" spans="2:9" s="13" customFormat="1" ht="18.600000000000001" customHeight="1" x14ac:dyDescent="0.2">
      <c r="B16" s="18" t="s">
        <v>60</v>
      </c>
      <c r="C16" s="19">
        <f>SUM(C3:C15)</f>
        <v>81378333.999999046</v>
      </c>
      <c r="D16" s="19">
        <f t="shared" ref="D16:E16" si="0">SUM(D3:D15)</f>
        <v>79575733.999999046</v>
      </c>
      <c r="E16" s="19">
        <f t="shared" si="0"/>
        <v>1802600</v>
      </c>
      <c r="G16" s="16"/>
      <c r="H16" s="17"/>
    </row>
    <row r="17" spans="3:8" x14ac:dyDescent="0.2">
      <c r="C17" s="1"/>
      <c r="H17" s="1"/>
    </row>
    <row r="18" spans="3:8" x14ac:dyDescent="0.2">
      <c r="G18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zoomScale="90" zoomScaleNormal="90" workbookViewId="0">
      <pane ySplit="13" topLeftCell="A14" activePane="bottomLeft" state="frozen"/>
      <selection pane="bottomLeft" activeCell="J3" sqref="J3"/>
    </sheetView>
  </sheetViews>
  <sheetFormatPr defaultColWidth="8.75" defaultRowHeight="14.25" x14ac:dyDescent="0.2"/>
  <cols>
    <col min="1" max="1" width="4.375" style="21" customWidth="1"/>
    <col min="2" max="2" width="8.75" style="23" customWidth="1"/>
    <col min="3" max="3" width="32.125" style="21" customWidth="1"/>
    <col min="4" max="4" width="16.375" style="21" customWidth="1"/>
    <col min="5" max="5" width="19.25" style="21" customWidth="1"/>
    <col min="6" max="6" width="15.25" style="21" customWidth="1"/>
    <col min="7" max="7" width="16.375" style="21" customWidth="1"/>
    <col min="8" max="8" width="15.75" style="21" customWidth="1"/>
    <col min="9" max="9" width="18.25" style="22" customWidth="1"/>
    <col min="10" max="10" width="17.625" style="21" customWidth="1"/>
    <col min="11" max="11" width="18.25" style="21" bestFit="1" customWidth="1"/>
    <col min="12" max="16384" width="8.75" style="21"/>
  </cols>
  <sheetData>
    <row r="1" spans="1:11" ht="18" x14ac:dyDescent="0.25">
      <c r="A1" s="20" t="s">
        <v>26</v>
      </c>
      <c r="B1" s="21"/>
    </row>
    <row r="2" spans="1:11" x14ac:dyDescent="0.2">
      <c r="A2" s="23" t="s">
        <v>38</v>
      </c>
      <c r="B2" s="21"/>
      <c r="D2" s="22">
        <v>3622440145.8099999</v>
      </c>
    </row>
    <row r="3" spans="1:11" x14ac:dyDescent="0.2">
      <c r="A3" s="23" t="s">
        <v>39</v>
      </c>
      <c r="B3" s="21"/>
      <c r="D3" s="22">
        <v>3975206499.999999</v>
      </c>
    </row>
    <row r="4" spans="1:11" x14ac:dyDescent="0.2">
      <c r="A4" s="23"/>
      <c r="B4" s="21" t="s">
        <v>40</v>
      </c>
      <c r="D4" s="22">
        <v>1507625400</v>
      </c>
    </row>
    <row r="5" spans="1:11" x14ac:dyDescent="0.2">
      <c r="A5" s="23"/>
      <c r="B5" s="21" t="s">
        <v>41</v>
      </c>
      <c r="D5" s="22">
        <v>2383892300</v>
      </c>
      <c r="J5" s="24"/>
    </row>
    <row r="6" spans="1:11" x14ac:dyDescent="0.2">
      <c r="A6" s="23"/>
      <c r="B6" s="21" t="s">
        <v>42</v>
      </c>
      <c r="D6" s="22">
        <v>2310466</v>
      </c>
      <c r="E6" s="22"/>
      <c r="F6" s="22"/>
    </row>
    <row r="7" spans="1:11" x14ac:dyDescent="0.2">
      <c r="A7" s="23"/>
      <c r="B7" s="25" t="s">
        <v>43</v>
      </c>
      <c r="C7" s="25"/>
      <c r="D7" s="26">
        <f>D4+D5+D6</f>
        <v>3893828166</v>
      </c>
      <c r="E7" s="22"/>
      <c r="F7" s="22"/>
      <c r="J7" s="24"/>
    </row>
    <row r="8" spans="1:11" x14ac:dyDescent="0.2">
      <c r="A8" s="23"/>
      <c r="B8" s="27" t="s">
        <v>44</v>
      </c>
      <c r="C8" s="27"/>
      <c r="D8" s="28">
        <f>D3-D7</f>
        <v>81378333.999999046</v>
      </c>
      <c r="E8" s="24"/>
      <c r="F8" s="24"/>
      <c r="G8" s="24"/>
      <c r="H8" s="24"/>
      <c r="J8" s="29" t="s">
        <v>69</v>
      </c>
    </row>
    <row r="9" spans="1:11" s="34" customFormat="1" x14ac:dyDescent="0.2">
      <c r="A9" s="30"/>
      <c r="B9" s="31" t="s">
        <v>63</v>
      </c>
      <c r="C9" s="31"/>
      <c r="D9" s="32">
        <v>5587500</v>
      </c>
      <c r="E9" s="33"/>
      <c r="F9" s="33"/>
      <c r="G9" s="33"/>
      <c r="H9" s="33"/>
      <c r="I9" s="58"/>
      <c r="J9" s="35">
        <f>D9-J13</f>
        <v>0</v>
      </c>
      <c r="K9" s="33"/>
    </row>
    <row r="10" spans="1:11" x14ac:dyDescent="0.2">
      <c r="A10" s="23"/>
      <c r="B10" s="21"/>
      <c r="E10" s="24"/>
      <c r="F10" s="34"/>
      <c r="G10" s="34"/>
      <c r="H10" s="33"/>
    </row>
    <row r="11" spans="1:11" s="34" customFormat="1" ht="57" x14ac:dyDescent="0.2">
      <c r="A11" s="59" t="s">
        <v>34</v>
      </c>
      <c r="B11" s="60" t="s">
        <v>0</v>
      </c>
      <c r="C11" s="59" t="s">
        <v>1</v>
      </c>
      <c r="D11" s="36" t="s">
        <v>21</v>
      </c>
      <c r="E11" s="36" t="s">
        <v>22</v>
      </c>
      <c r="F11" s="36" t="s">
        <v>23</v>
      </c>
      <c r="G11" s="36" t="s">
        <v>24</v>
      </c>
      <c r="H11" s="54" t="s">
        <v>66</v>
      </c>
      <c r="I11" s="37" t="s">
        <v>27</v>
      </c>
      <c r="J11" s="38" t="s">
        <v>45</v>
      </c>
      <c r="K11" s="38" t="s">
        <v>25</v>
      </c>
    </row>
    <row r="12" spans="1:11" s="34" customFormat="1" ht="42.75" x14ac:dyDescent="0.2">
      <c r="A12" s="39"/>
      <c r="B12" s="40"/>
      <c r="C12" s="41"/>
      <c r="D12" s="42" t="s">
        <v>17</v>
      </c>
      <c r="E12" s="43" t="s">
        <v>18</v>
      </c>
      <c r="F12" s="43" t="s">
        <v>19</v>
      </c>
      <c r="G12" s="43" t="s">
        <v>28</v>
      </c>
      <c r="H12" s="55" t="s">
        <v>20</v>
      </c>
      <c r="I12" s="37" t="s">
        <v>67</v>
      </c>
      <c r="J12" s="42" t="s">
        <v>68</v>
      </c>
      <c r="K12" s="42" t="s">
        <v>58</v>
      </c>
    </row>
    <row r="13" spans="1:11" s="34" customFormat="1" x14ac:dyDescent="0.2">
      <c r="A13" s="44"/>
      <c r="B13" s="45"/>
      <c r="C13" s="46"/>
      <c r="D13" s="47">
        <f>SUM(D14:D28)</f>
        <v>115099100</v>
      </c>
      <c r="E13" s="47">
        <f>SUM(E14:E28)</f>
        <v>183880500</v>
      </c>
      <c r="F13" s="47">
        <f>SUM(F14:F28)</f>
        <v>251565</v>
      </c>
      <c r="G13" s="47">
        <f>SUM(G14:G28)</f>
        <v>299231165</v>
      </c>
      <c r="H13" s="56">
        <f>SUM(H14:H28)+H10</f>
        <v>14355116.98</v>
      </c>
      <c r="I13" s="47">
        <f>SUM(I14:I28)</f>
        <v>1</v>
      </c>
      <c r="J13" s="47">
        <f>SUM(J14:J28)</f>
        <v>5587499.9999999991</v>
      </c>
      <c r="K13" s="47">
        <f>SUM(K14:K28)</f>
        <v>304818665</v>
      </c>
    </row>
    <row r="14" spans="1:11" s="34" customFormat="1" x14ac:dyDescent="0.2">
      <c r="A14" s="34">
        <f>INDEX('[1]แนบ (2)'!$F$7:$F$199,MATCH(B14,'[1]แนบ (2)'!$H$7:$H$199,0))</f>
        <v>8</v>
      </c>
      <c r="B14" s="48">
        <v>26</v>
      </c>
      <c r="C14" s="49" t="s">
        <v>4</v>
      </c>
      <c r="D14" s="50">
        <v>4780400</v>
      </c>
      <c r="E14" s="51">
        <v>7490000</v>
      </c>
      <c r="F14" s="51">
        <v>0</v>
      </c>
      <c r="G14" s="51">
        <f t="shared" ref="G14:G19" si="0">D14+E14+F14</f>
        <v>12270400</v>
      </c>
      <c r="H14" s="57">
        <v>530600</v>
      </c>
      <c r="I14" s="52">
        <f t="shared" ref="I14:I19" si="1">H14/$H$13</f>
        <v>3.6962429546150588E-2</v>
      </c>
      <c r="J14" s="53">
        <f t="shared" ref="J14:J19" si="2">I14*$D$9</f>
        <v>206527.57508911641</v>
      </c>
      <c r="K14" s="51">
        <f t="shared" ref="K14:K19" si="3">G14+J14</f>
        <v>12476927.575089116</v>
      </c>
    </row>
    <row r="15" spans="1:11" s="34" customFormat="1" x14ac:dyDescent="0.2">
      <c r="A15" s="34">
        <f>INDEX('[1]แนบ (2)'!$F$7:$F$199,MATCH(B15,'[1]แนบ (2)'!$H$7:$H$199,0))</f>
        <v>8</v>
      </c>
      <c r="B15" s="48">
        <v>28</v>
      </c>
      <c r="C15" s="49" t="s">
        <v>6</v>
      </c>
      <c r="D15" s="50">
        <v>17202900</v>
      </c>
      <c r="E15" s="51">
        <v>27565400</v>
      </c>
      <c r="F15" s="51">
        <v>0</v>
      </c>
      <c r="G15" s="51">
        <f t="shared" si="0"/>
        <v>44768300</v>
      </c>
      <c r="H15" s="57">
        <v>13310</v>
      </c>
      <c r="I15" s="52">
        <f t="shared" si="1"/>
        <v>9.2719550934652146E-4</v>
      </c>
      <c r="J15" s="53">
        <f t="shared" si="2"/>
        <v>5180.7049084736891</v>
      </c>
      <c r="K15" s="51">
        <f t="shared" si="3"/>
        <v>44773480.704908475</v>
      </c>
    </row>
    <row r="16" spans="1:11" s="34" customFormat="1" x14ac:dyDescent="0.2">
      <c r="A16" s="34">
        <f>INDEX('[1]แนบ (2)'!$F$7:$F$199,MATCH(B16,'[1]แนบ (2)'!$H$7:$H$199,0))</f>
        <v>8</v>
      </c>
      <c r="B16" s="48">
        <v>29</v>
      </c>
      <c r="C16" s="49" t="s">
        <v>9</v>
      </c>
      <c r="D16" s="50">
        <v>9125700</v>
      </c>
      <c r="E16" s="51">
        <v>14363900</v>
      </c>
      <c r="F16" s="51">
        <v>0</v>
      </c>
      <c r="G16" s="51">
        <f t="shared" si="0"/>
        <v>23489600</v>
      </c>
      <c r="H16" s="57">
        <v>265900</v>
      </c>
      <c r="I16" s="52">
        <f t="shared" si="1"/>
        <v>1.8523011715645386E-2</v>
      </c>
      <c r="J16" s="53">
        <f t="shared" si="2"/>
        <v>103497.32796116859</v>
      </c>
      <c r="K16" s="51">
        <f t="shared" si="3"/>
        <v>23593097.327961169</v>
      </c>
    </row>
    <row r="17" spans="1:11" s="34" customFormat="1" x14ac:dyDescent="0.2">
      <c r="A17" s="34">
        <f>INDEX('[1]แนบ (2)'!$F$7:$F$199,MATCH(B17,'[1]แนบ (2)'!$H$7:$H$199,0))</f>
        <v>8</v>
      </c>
      <c r="B17" s="48">
        <v>30</v>
      </c>
      <c r="C17" s="49" t="s">
        <v>11</v>
      </c>
      <c r="D17" s="50">
        <v>7621400</v>
      </c>
      <c r="E17" s="51">
        <v>11655600</v>
      </c>
      <c r="F17" s="51">
        <v>38500</v>
      </c>
      <c r="G17" s="51">
        <f t="shared" si="0"/>
        <v>19315500</v>
      </c>
      <c r="H17" s="57">
        <v>232676</v>
      </c>
      <c r="I17" s="52">
        <f t="shared" si="1"/>
        <v>1.6208575682397537E-2</v>
      </c>
      <c r="J17" s="53">
        <f t="shared" si="2"/>
        <v>90565.416625396232</v>
      </c>
      <c r="K17" s="51">
        <f t="shared" si="3"/>
        <v>19406065.416625395</v>
      </c>
    </row>
    <row r="18" spans="1:11" s="34" customFormat="1" x14ac:dyDescent="0.2">
      <c r="A18" s="34">
        <f>INDEX('[1]แนบ (2)'!$F$7:$F$199,MATCH(B18,'[1]แนบ (2)'!$H$7:$H$199,0))</f>
        <v>8</v>
      </c>
      <c r="B18" s="48">
        <v>34</v>
      </c>
      <c r="C18" s="49" t="s">
        <v>13</v>
      </c>
      <c r="D18" s="50">
        <v>14206100</v>
      </c>
      <c r="E18" s="51">
        <v>23341100</v>
      </c>
      <c r="F18" s="51">
        <v>131500</v>
      </c>
      <c r="G18" s="51">
        <f t="shared" si="0"/>
        <v>37678700</v>
      </c>
      <c r="H18" s="57">
        <v>2305800</v>
      </c>
      <c r="I18" s="52">
        <f t="shared" si="1"/>
        <v>0.16062565029686021</v>
      </c>
      <c r="J18" s="53">
        <f t="shared" si="2"/>
        <v>897495.82103370642</v>
      </c>
      <c r="K18" s="51">
        <f t="shared" si="3"/>
        <v>38576195.821033709</v>
      </c>
    </row>
    <row r="19" spans="1:11" s="34" customFormat="1" x14ac:dyDescent="0.2">
      <c r="A19" s="34">
        <f>INDEX('[1]แนบ (2)'!$F$7:$F$199,MATCH(B19,'[1]แนบ (2)'!$H$7:$H$199,0))</f>
        <v>8</v>
      </c>
      <c r="B19" s="48">
        <v>35</v>
      </c>
      <c r="C19" s="49" t="s">
        <v>15</v>
      </c>
      <c r="D19" s="50">
        <v>8649200</v>
      </c>
      <c r="E19" s="51">
        <v>14247100</v>
      </c>
      <c r="F19" s="51">
        <v>0</v>
      </c>
      <c r="G19" s="51">
        <f t="shared" si="0"/>
        <v>22896300</v>
      </c>
      <c r="H19" s="57">
        <v>330000</v>
      </c>
      <c r="I19" s="52">
        <f t="shared" si="1"/>
        <v>2.2988318413550118E-2</v>
      </c>
      <c r="J19" s="53">
        <f t="shared" si="2"/>
        <v>128447.22913571128</v>
      </c>
      <c r="K19" s="51">
        <f t="shared" si="3"/>
        <v>23024747.229135711</v>
      </c>
    </row>
    <row r="20" spans="1:11" s="34" customFormat="1" x14ac:dyDescent="0.2">
      <c r="A20" s="34">
        <f>INDEX('[1]แนบ (2)'!$F$7:$F$199,MATCH(B20,'[1]แนบ (2)'!$H$7:$H$199,0))</f>
        <v>8</v>
      </c>
      <c r="B20" s="48">
        <v>10671</v>
      </c>
      <c r="C20" s="49" t="s">
        <v>7</v>
      </c>
      <c r="D20" s="50">
        <v>16176300</v>
      </c>
      <c r="E20" s="51">
        <v>26701600</v>
      </c>
      <c r="F20" s="51">
        <v>0</v>
      </c>
      <c r="G20" s="51">
        <f t="shared" ref="G20:G25" si="4">D20+E20+F20</f>
        <v>42877900</v>
      </c>
      <c r="H20" s="57">
        <v>897200</v>
      </c>
      <c r="I20" s="52">
        <f t="shared" ref="I20:I25" si="5">H20/$H$13</f>
        <v>6.2500361456476264E-2</v>
      </c>
      <c r="J20" s="53">
        <f t="shared" ref="J20:J25" si="6">I20*$D$9</f>
        <v>349220.76963806112</v>
      </c>
      <c r="K20" s="51">
        <f t="shared" ref="K20:K25" si="7">G20+J20</f>
        <v>43227120.769638062</v>
      </c>
    </row>
    <row r="21" spans="1:11" s="34" customFormat="1" x14ac:dyDescent="0.2">
      <c r="A21" s="34">
        <f>INDEX('[1]แนบ (2)'!$F$7:$F$199,MATCH(B21,'[1]แนบ (2)'!$H$7:$H$199,0))</f>
        <v>8</v>
      </c>
      <c r="B21" s="48">
        <v>10704</v>
      </c>
      <c r="C21" s="49" t="s">
        <v>5</v>
      </c>
      <c r="D21" s="50">
        <v>4358400</v>
      </c>
      <c r="E21" s="51">
        <v>6882800</v>
      </c>
      <c r="F21" s="51">
        <v>0</v>
      </c>
      <c r="G21" s="51">
        <f t="shared" si="4"/>
        <v>11241200</v>
      </c>
      <c r="H21" s="57">
        <v>715779.98000000045</v>
      </c>
      <c r="I21" s="52">
        <f t="shared" si="5"/>
        <v>4.9862357861468323E-2</v>
      </c>
      <c r="J21" s="53">
        <f t="shared" si="6"/>
        <v>278605.92455095425</v>
      </c>
      <c r="K21" s="51">
        <f t="shared" si="7"/>
        <v>11519805.924550954</v>
      </c>
    </row>
    <row r="22" spans="1:11" s="34" customFormat="1" x14ac:dyDescent="0.2">
      <c r="A22" s="34">
        <f>INDEX('[1]แนบ (2)'!$F$7:$F$199,MATCH(B22,'[1]แนบ (2)'!$H$7:$H$199,0))</f>
        <v>8</v>
      </c>
      <c r="B22" s="48">
        <v>10705</v>
      </c>
      <c r="C22" s="49" t="s">
        <v>10</v>
      </c>
      <c r="D22" s="50">
        <v>5806300</v>
      </c>
      <c r="E22" s="51">
        <v>9145800</v>
      </c>
      <c r="F22" s="51">
        <v>0</v>
      </c>
      <c r="G22" s="51">
        <f t="shared" si="4"/>
        <v>14952100</v>
      </c>
      <c r="H22" s="57">
        <v>1016862</v>
      </c>
      <c r="I22" s="52">
        <f t="shared" si="5"/>
        <v>7.0836204359513336E-2</v>
      </c>
      <c r="J22" s="53">
        <f t="shared" si="6"/>
        <v>395797.29185878078</v>
      </c>
      <c r="K22" s="51">
        <f t="shared" si="7"/>
        <v>15347897.291858781</v>
      </c>
    </row>
    <row r="23" spans="1:11" s="34" customFormat="1" x14ac:dyDescent="0.2">
      <c r="A23" s="34">
        <f>INDEX('[1]แนบ (2)'!$F$7:$F$199,MATCH(B23,'[1]แนบ (2)'!$H$7:$H$199,0))</f>
        <v>8</v>
      </c>
      <c r="B23" s="48">
        <v>10706</v>
      </c>
      <c r="C23" s="49" t="s">
        <v>12</v>
      </c>
      <c r="D23" s="50">
        <v>5366900</v>
      </c>
      <c r="E23" s="51">
        <v>8818000</v>
      </c>
      <c r="F23" s="51">
        <v>0</v>
      </c>
      <c r="G23" s="51">
        <f t="shared" si="4"/>
        <v>14184900</v>
      </c>
      <c r="H23" s="57">
        <v>1695840</v>
      </c>
      <c r="I23" s="52">
        <f t="shared" si="5"/>
        <v>0.11813487848010557</v>
      </c>
      <c r="J23" s="53">
        <f t="shared" si="6"/>
        <v>660078.63350758981</v>
      </c>
      <c r="K23" s="51">
        <f t="shared" si="7"/>
        <v>14844978.633507591</v>
      </c>
    </row>
    <row r="24" spans="1:11" s="34" customFormat="1" x14ac:dyDescent="0.2">
      <c r="A24" s="34">
        <f>INDEX('[1]แนบ (2)'!$F$7:$F$199,MATCH(B24,'[1]แนบ (2)'!$H$7:$H$199,0))</f>
        <v>8</v>
      </c>
      <c r="B24" s="48">
        <v>10710</v>
      </c>
      <c r="C24" s="49" t="s">
        <v>14</v>
      </c>
      <c r="D24" s="50">
        <v>9068400</v>
      </c>
      <c r="E24" s="51">
        <v>14899400</v>
      </c>
      <c r="F24" s="51">
        <v>0</v>
      </c>
      <c r="G24" s="51">
        <f t="shared" si="4"/>
        <v>23967800</v>
      </c>
      <c r="H24" s="57">
        <v>1459725</v>
      </c>
      <c r="I24" s="52">
        <f t="shared" si="5"/>
        <v>0.10168673665521046</v>
      </c>
      <c r="J24" s="53">
        <f t="shared" si="6"/>
        <v>568174.64106098842</v>
      </c>
      <c r="K24" s="51">
        <f t="shared" si="7"/>
        <v>24535974.641060989</v>
      </c>
    </row>
    <row r="25" spans="1:11" s="34" customFormat="1" x14ac:dyDescent="0.2">
      <c r="A25" s="34">
        <f>INDEX('[1]แนบ (2)'!$F$7:$F$199,MATCH(B25,'[1]แนบ (2)'!$H$7:$H$199,0))</f>
        <v>8</v>
      </c>
      <c r="B25" s="48">
        <v>10711</v>
      </c>
      <c r="C25" s="49" t="s">
        <v>16</v>
      </c>
      <c r="D25" s="50">
        <v>5191800</v>
      </c>
      <c r="E25" s="51">
        <v>8565500</v>
      </c>
      <c r="F25" s="51">
        <v>0</v>
      </c>
      <c r="G25" s="51">
        <f t="shared" si="4"/>
        <v>13757300</v>
      </c>
      <c r="H25" s="57">
        <v>1565700</v>
      </c>
      <c r="I25" s="52">
        <f t="shared" si="5"/>
        <v>0.10906912163665279</v>
      </c>
      <c r="J25" s="53">
        <f t="shared" si="6"/>
        <v>609423.71714479744</v>
      </c>
      <c r="K25" s="51">
        <f t="shared" si="7"/>
        <v>14366723.717144797</v>
      </c>
    </row>
    <row r="26" spans="1:11" s="34" customFormat="1" x14ac:dyDescent="0.2">
      <c r="A26" s="34">
        <f>INDEX('[1]แนบ (2)'!$F$7:$F$199,MATCH(B26,'[1]แนบ (2)'!$H$7:$H$199,0))</f>
        <v>8</v>
      </c>
      <c r="B26" s="48">
        <v>11040</v>
      </c>
      <c r="C26" s="49" t="s">
        <v>3</v>
      </c>
      <c r="D26" s="50">
        <v>2539100</v>
      </c>
      <c r="E26" s="51">
        <v>3011200</v>
      </c>
      <c r="F26" s="51">
        <v>81565</v>
      </c>
      <c r="G26" s="51">
        <f t="shared" ref="G26:G27" si="8">D26+E26+F26</f>
        <v>5631865</v>
      </c>
      <c r="H26" s="57">
        <v>829741</v>
      </c>
      <c r="I26" s="52">
        <f t="shared" ref="I26:I27" si="9">H26/$H$13</f>
        <v>5.7801061541749972E-2</v>
      </c>
      <c r="J26" s="53">
        <f t="shared" ref="J26:J27" si="10">I26*$D$9</f>
        <v>322963.43136452796</v>
      </c>
      <c r="K26" s="51">
        <f t="shared" ref="K26:K27" si="11">G26+J26</f>
        <v>5954828.4313645279</v>
      </c>
    </row>
    <row r="27" spans="1:11" s="34" customFormat="1" x14ac:dyDescent="0.2">
      <c r="A27" s="34">
        <v>8</v>
      </c>
      <c r="B27" s="48">
        <v>13720</v>
      </c>
      <c r="C27" s="49" t="s">
        <v>8</v>
      </c>
      <c r="D27" s="50">
        <v>143200</v>
      </c>
      <c r="E27" s="51">
        <v>200800</v>
      </c>
      <c r="F27" s="51">
        <v>0</v>
      </c>
      <c r="G27" s="51">
        <f t="shared" si="8"/>
        <v>344000</v>
      </c>
      <c r="H27" s="57">
        <v>4250</v>
      </c>
      <c r="I27" s="52">
        <f t="shared" si="9"/>
        <v>2.9606167653814546E-4</v>
      </c>
      <c r="J27" s="53">
        <f t="shared" si="10"/>
        <v>1654.2446176568878</v>
      </c>
      <c r="K27" s="51">
        <f t="shared" si="11"/>
        <v>345654.24461765686</v>
      </c>
    </row>
    <row r="28" spans="1:11" s="34" customFormat="1" x14ac:dyDescent="0.2">
      <c r="A28" s="34">
        <f>INDEX('[1]แนบ (2)'!$F$7:$F$199,MATCH(B28,'[1]แนบ (2)'!$H$7:$H$199,0))</f>
        <v>8</v>
      </c>
      <c r="B28" s="48">
        <v>24683</v>
      </c>
      <c r="C28" s="49" t="s">
        <v>2</v>
      </c>
      <c r="D28" s="50">
        <v>4863000</v>
      </c>
      <c r="E28" s="51">
        <v>6992300</v>
      </c>
      <c r="F28" s="51">
        <v>0</v>
      </c>
      <c r="G28" s="51">
        <f t="shared" ref="G28" si="12">D28+E28+F28</f>
        <v>11855300</v>
      </c>
      <c r="H28" s="57">
        <v>2491733</v>
      </c>
      <c r="I28" s="52">
        <f t="shared" ref="I28" si="13">H28/$H$13</f>
        <v>0.17357803516833478</v>
      </c>
      <c r="J28" s="53">
        <f t="shared" ref="J28" si="14">I28*$D$9</f>
        <v>969867.2715030706</v>
      </c>
      <c r="K28" s="51">
        <f t="shared" ref="K28" si="15">G28+J28</f>
        <v>12825167.27150307</v>
      </c>
    </row>
  </sheetData>
  <sheetProtection algorithmName="SHA-512" hashValue="HSpjeH06YG11DFN3bJflnHFEU6cgc6kfFYy8MrGFBO/TKKtA7O3UR5GAVrRoIEeOfTLNZowANt1Nq0Vv6iM6Mg==" saltValue="en0/fUsqeEOrnXAzcZV5Cg==" spinCount="100000" sheet="1" objects="1" scenarios="1"/>
  <autoFilter ref="A13:K28"/>
  <pageMargins left="0.23622047244094491" right="0.11811023622047245" top="0.23622047244094491" bottom="0.23622047244094491" header="0.15748031496062992" footer="0.19685039370078741"/>
  <pageSetup paperSize="9" scale="74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I E A A B Q S w M E F A A C A A g A W Y M 3 T s 1 E r 2 q n A A A A + A A A A B I A H A B D b 2 5 m a W c v U G F j a 2 F n Z S 5 4 b W w g o h g A K K A U A A A A A A A A A A A A A A A A A A A A A A A A A A A A h Y + 9 D o I w G E V f h X S n P x A M I R 9 l c H G Q x E R j X J t a o R G K o c X y b g 4 + k q 8 g i a J u j v f k D O c + b n c o x r Y J r q q 3 u j M 5 Y p i i Q B n Z H b W p c j S 4 U 5 i i g s N G y L O o V D D J x m a j P e a o d u 6 S E e K 9 x z 7 G X V + R i F J G D u V 6 K 2 v V C v S R 9 X 8 5 1 M Y 6 Y a R C H P a v G B 7 h R Y K T m M W Y p Q z I j K H U 5 q t E U z G m Q H 4 g L I f G D b 3 i r g 5 3 K y D z B P J + w Z 9 Q S w M E F A A C A A g A W Y M 3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m D N 0 4 Q W / o V a Q E A A L Q D A A A T A B w A R m 9 y b X V s Y X M v U 2 V j d G l v b j E u b S C i G A A o o B Q A A A A A A A A A A A A A A A A A A A A A A A A A A A C d U k F L A k E U v i / s f x j 2 p L A I l n o R T 9 K h S 4 c S O o i H V S c S d 2 d i d w x F F h K C L D o G Y Z 1 U Q i g 8 J E X j v 3 k / p Z m 3 K 3 h w Z X E u M 3 z z f d / 7 3 u M F t C U 6 n J G L 6 M 6 X T c M 0 g m v H p 2 1 S c 5 o u z Z M K c a k w D a I O r E c g v 0 B + w H o M 8 g H k K 8 h f f E 9 B r h T z p N + i b q 7 a 8 3 3 K x C X 3 u 0 3 O u 5 n s s H 7 m e L R i R Y 5 W I 6 x X O R O K 0 r A 3 x n c g 3 7 V x 7 D c D O c F q E a h K P W l E / o B 8 Q V x F e A S 5 U D X R N F f z H R Z c c d + r c r f n s d r g h g a Z / X n t 4 d A C O U f G N 8 h P f E z w e 4 E J l G C l E F I k s Y u m j S y b n D J R K u R 0 j d A m 2 k S F + 0 P h M s l E q Y T i E 0 H 7 I h a N 8 G e O v b 9 h a w o Z o 1 T h s 4 3 C Y Y N Y c I / + U Y w p V n n O b 1 h t R 1 D R 8 W g y 9 S g 9 9 T g 9 t Z A q Z j E V q 7 T N C r P b u 7 H E m e z Q I L L U o 9 u 1 F e f U 4 7 c 0 W g m 9 D g d u m b 0 n c H L D S Q M L s 6 b R Y Q c 3 V / 4 H U E s B A i 0 A F A A C A A g A W Y M 3 T s 1 E r 2 q n A A A A + A A A A B I A A A A A A A A A A A A A A A A A A A A A A E N v b m Z p Z y 9 Q Y W N r Y W d l L n h t b F B L A Q I t A B Q A A g A I A F m D N 0 4 P y u m r p A A A A O k A A A A T A A A A A A A A A A A A A A A A A P M A A A B b Q 2 9 u d G V u d F 9 U e X B l c 1 0 u e G 1 s U E s B A i 0 A F A A C A A g A W Y M 3 T h B b + h V p A Q A A t A M A A B M A A A A A A A A A A A A A A A A A 5 A E A A E Z v c m 1 1 b G F z L 1 N l Y 3 R p b 2 4 x L m 1 Q S w U G A A A A A A M A A w D C A A A A m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h A A A A A A A A C A E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4 L i B 4 L i y 4 L i j 4 L i Z 4 L i z 4 L i X 4 L i y 4 L i H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y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E t M j N U M D k 6 M T I 6 M z M u N j M z N z A 2 N V o i I C 8 + P E V u d H J 5 I F R 5 c G U 9 I k Z p b G x D b 2 x 1 b W 5 U e X B l c y I g V m F s d W U 9 I n N B d 1 l B Q n d j S C I g L z 4 8 R W 5 0 c n k g V H l w Z T 0 i R m l s b E N v b H V t b k 5 h b W V z I i B W Y W x 1 Z T 0 i c 1 s m c X V v d D v g u K P g u K v g u L H g u K r g u K v g u J n g u Y j g u K f g u K L g u I f g u L L g u J k g N S D g u K v g u K X g u L H g u I E m c X V v d D s s J n F 1 b 3 Q 7 4 L i K 4 L i 3 4 L m I 4 L i t 4 L i r 4 L i Z 4 L m I 4 L i n 4 L i i 4 L i H 4 L i y 4 L i Z J n F 1 b 3 Q 7 L C Z x d W 9 0 O + C 4 g e C 4 s u C 4 o + C 5 g O C 4 m u C 4 t O C 4 g e C 4 i O C 5 i O C 4 s u C 4 o i Z x d W 9 0 O y w m c X V v d D v g u I T g u K 3 g u K X g u L H g u K H g u J n g u Y w x J n F 1 b 3 Q 7 L C Z x d W 9 0 O + C 4 h O C 4 r e C 4 p e C 4 s e C 4 o e C 4 m e C 5 j D I m c X V v d D s s J n F 1 b 3 Q 7 4 L i E 4 L i t 4 L i l 4 L i x 4 L i h 4 L i Z 4 L m M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/ g u Y D g u J v g u K X g u L X g u Y j g u K L g u J n g u Y H g u J v g u K X g u I f g u I r g u J n g u L T g u J T g u Y H g u K X g u Y n g u K c u e + C 4 o + C 4 q + C 4 s e C 4 q u C 4 q + C 4 m e C 5 i O C 4 p + C 4 o u C 4 h + C 4 s u C 4 m S A 1 I O C 4 q + C 4 p e C 4 s e C 4 g S w w f S Z x d W 9 0 O y w m c X V v d D t T Z W N 0 a W 9 u M S 9 U Y W J s Z T E v 4 L m A 4 L i b 4 L i l 4 L i 1 4 L m I 4 L i i 4 L i Z 4 L m B 4 L i b 4 L i l 4 L i H 4 L i K 4 L i Z 4 L i 0 4 L i U 4 L m B 4 L i l 4 L m J 4 L i n L n v g u I r g u L f g u Y j g u K 3 g u K v g u J n g u Y j g u K f g u K L g u I f g u L L g u J k s M X 0 m c X V v d D s s J n F 1 b 3 Q 7 U 2 V j d G l v b j E v V G F i b G U x L + C 5 g O C 4 m + C 4 p e C 4 t e C 5 i O C 4 o u C 4 m e C 5 g e C 4 m + C 4 p e C 4 h + C 4 i u C 4 m e C 4 t O C 4 l O C 5 g e C 4 p e C 5 i e C 4 p y 5 7 4 L i B 4 L i y 4 L i j 4 L m A 4 L i a 4 L i 0 4 L i B 4 L i I 4 L m I 4 L i y 4 L i i L D J 9 J n F 1 b 3 Q 7 L C Z x d W 9 0 O 1 N l Y 3 R p b 2 4 x L 1 R h Y m x l M S / g u Y D g u J v g u K X g u L X g u Y j g u K L g u J n g u Y H g u J v g u K X g u I f g u I r g u J n g u L T g u J T g u Y H g u K X g u Y n g u K c u e + C 4 h O C 4 r e C 4 p e C 4 s e C 4 o e C 4 m e C 5 j D E s M 3 0 m c X V v d D s s J n F 1 b 3 Q 7 U 2 V j d G l v b j E v V G F i b G U x L + C 5 g O C 4 m + C 4 p e C 4 t e C 5 i O C 4 o u C 4 m e C 5 g e C 4 m + C 4 p e C 4 h + C 4 i u C 4 m e C 4 t O C 4 l O C 5 g e C 4 p e C 5 i e C 4 p y 5 7 4 L i E 4 L i t 4 L i l 4 L i x 4 L i h 4 L i Z 4 L m M M i w 0 f S Z x d W 9 0 O y w m c X V v d D t T Z W N 0 a W 9 u M S 9 U Y W J s Z T E v 4 L m A 4 L i b 4 L i l 4 L i 1 4 L m I 4 L i i 4 L i Z 4 L m B 4 L i b 4 L i l 4 L i H 4 L i K 4 L i Z 4 L i 0 4 L i U 4 L m B 4 L i l 4 L m J 4 L i n L n v g u I T g u K 3 g u K X g u L H g u K H g u J n g u Y w z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S / g u Y D g u J v g u K X g u L X g u Y j g u K L g u J n g u Y H g u J v g u K X g u I f g u I r g u J n g u L T g u J T g u Y H g u K X g u Y n g u K c u e + C 4 o + C 4 q + C 4 s e C 4 q u C 4 q + C 4 m e C 5 i O C 4 p + C 4 o u C 4 h + C 4 s u C 4 m S A 1 I O C 4 q + C 4 p e C 4 s e C 4 g S w w f S Z x d W 9 0 O y w m c X V v d D t T Z W N 0 a W 9 u M S 9 U Y W J s Z T E v 4 L m A 4 L i b 4 L i l 4 L i 1 4 L m I 4 L i i 4 L i Z 4 L m B 4 L i b 4 L i l 4 L i H 4 L i K 4 L i Z 4 L i 0 4 L i U 4 L m B 4 L i l 4 L m J 4 L i n L n v g u I r g u L f g u Y j g u K 3 g u K v g u J n g u Y j g u K f g u K L g u I f g u L L g u J k s M X 0 m c X V v d D s s J n F 1 b 3 Q 7 U 2 V j d G l v b j E v V G F i b G U x L + C 5 g O C 4 m + C 4 p e C 4 t e C 5 i O C 4 o u C 4 m e C 5 g e C 4 m + C 4 p e C 4 h + C 4 i u C 4 m e C 4 t O C 4 l O C 5 g e C 4 p e C 5 i e C 4 p y 5 7 4 L i B 4 L i y 4 L i j 4 L m A 4 L i a 4 L i 0 4 L i B 4 L i I 4 L m I 4 L i y 4 L i i L D J 9 J n F 1 b 3 Q 7 L C Z x d W 9 0 O 1 N l Y 3 R p b 2 4 x L 1 R h Y m x l M S / g u Y D g u J v g u K X g u L X g u Y j g u K L g u J n g u Y H g u J v g u K X g u I f g u I r g u J n g u L T g u J T g u Y H g u K X g u Y n g u K c u e + C 4 h O C 4 r e C 4 p e C 4 s e C 4 o e C 4 m e C 5 j D E s M 3 0 m c X V v d D s s J n F 1 b 3 Q 7 U 2 V j d G l v b j E v V G F i b G U x L + C 5 g O C 4 m + C 4 p e C 4 t e C 5 i O C 4 o u C 4 m e C 5 g e C 4 m + C 4 p e C 4 h + C 4 i u C 4 m e C 4 t O C 4 l O C 5 g e C 4 p e C 5 i e C 4 p y 5 7 4 L i E 4 L i t 4 L i l 4 L i x 4 L i h 4 L i Z 4 L m M M i w 0 f S Z x d W 9 0 O y w m c X V v d D t T Z W N 0 a W 9 u M S 9 U Y W J s Z T E v 4 L m A 4 L i b 4 L i l 4 L i 1 4 L m I 4 L i i 4 L i Z 4 L m B 4 L i b 4 L i l 4 L i H 4 L i K 4 L i Z 4 L i 0 4 L i U 4 L m B 4 L i l 4 L m J 4 L i n L n v g u I T g u K 3 g u K X g u L H g u K H g u J n g u Y w z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J U U w J U I 5 J T g x J U U w J U I 4 J U F C J U U w J U I 4 J U E 1 J U U w J U I 5 J T g 4 J U U w J U I 4 J T g 3 J U U w J U I 4 J T k 3 J U U w J U I 4 J U I 1 J U U w J U I 5 J T g 4 J U U w J U I 4 J U E x J U U w J U I 4 J U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y V F M C V C O S U 4 M C V F M C V C O C U 5 Q i V F M C V C O C V B N S V F M C V C O C V C N S V F M C V C O S U 4 O C V F M C V C O C V B M i V F M C V C O C U 5 O S V F M C V C O S U 4 M S V F M C V C O C U 5 Q i V F M C V C O C V B N S V F M C V C O C U 4 N y V F M C V C O C U 4 Q S V F M C V C O C U 5 O S V F M C V C O C V C N C V F M C V C O C U 5 N C V F M C V C O S U 4 M S V F M C V C O C V B N S V F M C V C O S U 4 O S V F M C V C O C V B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8 l R T A l Q j k l O D A l R T A l Q j g l Q U Q l R T A l Q j g l Q j I l R T A l Q j g l O D Q l R T A l Q j g l Q U Q l R T A l Q j g l Q T U l R T A l Q j g l Q j E l R T A l Q j g l Q T E l R T A l Q j g l O T k l R T A l Q j k l O E M l R T A l Q j g l Q U Q l R T A l Q j g l Q U Q l R T A l Q j g l O D E l R T A l Q j k l O D E l R T A l Q j g l Q T U l R T A l Q j k l O D k l R T A l Q j g l Q T c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t D x R 9 g 4 x T 0 y A o U / L u C R 8 N g A A A A A C A A A A A A A Q Z g A A A A E A A C A A A A C k O A a M a f 9 O E / N h c W t P N f k L t H u l n q C w 5 O R I T g k y p k x T K Q A A A A A O g A A A A A I A A C A A A A C V 8 q D L + N L W i R Q x W y E E U 0 E W U F W c 1 Q c Z J r 9 n D X z q d S q v s 1 A A A A B r m T 2 Q / L e E G I u c V 4 H C i 4 h H e r L R g 4 2 B 9 s 5 T k m m 4 P c + p i p 9 U i f 9 3 B A q o C w L x d U 6 e E c s P f K f b O L / 0 b x 4 z z h H E u y 0 G P J H n A x A K D Q D j 7 g e X p B P m T 0 A A A A D M 7 m Z N Y c g 9 M E b Z r y a c O F z K P q f Q f u J r 0 R y 9 3 I 8 Q G 6 H L l f 1 X R K N N Q U i t + n / k N a K 9 4 w T g V B o 4 G K Y 7 e 4 8 z y F y L d M j n < / D a t a M a s h u p > 
</file>

<file path=customXml/itemProps1.xml><?xml version="1.0" encoding="utf-8"?>
<ds:datastoreItem xmlns:ds="http://schemas.openxmlformats.org/officeDocument/2006/customXml" ds:itemID="{2ACD5280-C6F0-4A0C-93C1-4FD7714B4F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หลักเกณฑ์และวิธีการจัดสรร</vt:lpstr>
      <vt:lpstr>วงเงินเขต</vt:lpstr>
      <vt:lpstr>พ.ต.ส. เขตสุขภาพที่ 8</vt:lpstr>
      <vt:lpstr>'พ.ต.ส. เขตสุขภาพที่ 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ผู้ใช้ Windows</cp:lastModifiedBy>
  <cp:lastPrinted>2019-08-05T06:12:08Z</cp:lastPrinted>
  <dcterms:created xsi:type="dcterms:W3CDTF">2019-01-23T02:28:20Z</dcterms:created>
  <dcterms:modified xsi:type="dcterms:W3CDTF">2019-08-05T06:39:26Z</dcterms:modified>
</cp:coreProperties>
</file>